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S:\CEO\Administration\Financial\Disclosures\"/>
    </mc:Choice>
  </mc:AlternateContent>
  <xr:revisionPtr revIDLastSave="0" documentId="13_ncr:1_{C4DD2E1C-FF7A-49EE-9C77-DDC6E2C301E9}" xr6:coauthVersionLast="45" xr6:coauthVersionMax="45" xr10:uidLastSave="{00000000-0000-0000-0000-000000000000}"/>
  <bookViews>
    <workbookView xWindow="38280" yWindow="-12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expenses'!$A$1:$E$27</definedName>
    <definedName name="_xlnm.Print_Area" localSheetId="4">'Gifts and benefits'!$A$1:$F$28</definedName>
    <definedName name="_xlnm.Print_Area" localSheetId="2">Hospitality!$A$1:$E$26</definedName>
    <definedName name="_xlnm.Print_Area" localSheetId="0">'Summary and sign-off'!$A$1:$F$18</definedName>
    <definedName name="_xlnm.Print_Area" localSheetId="1">Travel!$A$1:$E$57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1" l="1"/>
  <c r="B30" i="1"/>
  <c r="B29" i="1"/>
  <c r="B28" i="1"/>
  <c r="B6" i="13" l="1"/>
  <c r="E54" i="13"/>
  <c r="C54" i="13"/>
  <c r="C27" i="4"/>
  <c r="C26" i="4"/>
  <c r="B54" i="13"/>
  <c r="F54" i="13" s="1"/>
  <c r="B53" i="13"/>
  <c r="D53" i="13"/>
  <c r="F53" i="13" s="1"/>
  <c r="B52" i="13"/>
  <c r="D52" i="13"/>
  <c r="F52" i="13" s="1"/>
  <c r="D51" i="13"/>
  <c r="B51" i="13"/>
  <c r="F51" i="13" s="1"/>
  <c r="D50" i="13"/>
  <c r="B50" i="13"/>
  <c r="D49" i="13"/>
  <c r="F49" i="13" s="1"/>
  <c r="B49" i="13"/>
  <c r="B2" i="4"/>
  <c r="B3" i="4"/>
  <c r="B2" i="3"/>
  <c r="B3" i="3"/>
  <c r="B2" i="2"/>
  <c r="B3" i="2"/>
  <c r="B2" i="1"/>
  <c r="B3" i="1"/>
  <c r="C13" i="13"/>
  <c r="C12" i="13"/>
  <c r="C11" i="13"/>
  <c r="C16" i="13" s="1"/>
  <c r="B5" i="4"/>
  <c r="B4" i="4"/>
  <c r="B5" i="3"/>
  <c r="B4" i="3"/>
  <c r="B5" i="2"/>
  <c r="B4" i="2"/>
  <c r="B5" i="1"/>
  <c r="B4" i="1"/>
  <c r="F12" i="13"/>
  <c r="C25" i="4"/>
  <c r="F11" i="13"/>
  <c r="F13" i="13"/>
  <c r="B54" i="1"/>
  <c r="B17" i="13" s="1"/>
  <c r="B40" i="1"/>
  <c r="B16" i="13" s="1"/>
  <c r="B22" i="1"/>
  <c r="B15" i="13"/>
  <c r="B26" i="3"/>
  <c r="B13" i="13"/>
  <c r="B25" i="2"/>
  <c r="B12" i="13" s="1"/>
  <c r="C15" i="13" l="1"/>
  <c r="B11" i="13"/>
  <c r="C17" i="13"/>
  <c r="F50" i="13"/>
  <c r="B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<sst xmlns="http://schemas.openxmlformats.org/spreadsheetml/2006/main" count="212" uniqueCount="143">
  <si>
    <t>Hospitality</t>
  </si>
  <si>
    <t>Gifts and benefits</t>
  </si>
  <si>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</si>
  <si>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</si>
  <si>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</si>
  <si>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</si>
  <si>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</si>
  <si>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</si>
  <si>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</si>
  <si>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</si>
  <si>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</si>
  <si>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</si>
  <si>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</si>
  <si>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</si>
  <si>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</si>
  <si>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</si>
  <si>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</si>
  <si>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</si>
  <si>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</si>
  <si>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</si>
  <si>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</si>
  <si>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</si>
  <si>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</si>
  <si>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</si>
  <si>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</si>
  <si>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</si>
  <si>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</si>
  <si>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</si>
  <si>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</si>
  <si>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</si>
  <si>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</si>
  <si>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</si>
  <si>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</si>
  <si>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</si>
  <si>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</si>
  <si>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</si>
  <si>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</si>
  <si>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</si>
  <si>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</si>
  <si>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</si>
  <si>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</si>
  <si>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</si>
  <si>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</si>
  <si>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</si>
  <si>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</si>
  <si>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</si>
  <si>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</si>
  <si>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</si>
  <si>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</si>
  <si>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</si>
  <si>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</si>
  <si>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</si>
  <si>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</si>
  <si>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</si>
  <si>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</si>
  <si>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</si>
  <si>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</si>
  <si>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</si>
  <si>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</si>
  <si>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</si>
  <si>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</si>
  <si>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</si>
  <si>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</si>
  <si>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</si>
  <si>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</si>
  <si>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</si>
  <si>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</si>
  <si>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</si>
  <si>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</si>
  <si>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</si>
  <si>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</si>
  <si>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</si>
  <si>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</si>
  <si>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</si>
  <si>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</si>
  <si>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</si>
  <si>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</si>
  <si>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</si>
  <si>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</si>
  <si>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</si>
  <si>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</si>
  <si>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</si>
  <si>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</si>
  <si>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</si>
  <si>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</si>
  <si>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</si>
  <si>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</si>
  <si>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</si>
  <si>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</si>
  <si>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</si>
  <si>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</si>
  <si>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</si>
  <si>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</si>
  <si>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</si>
  <si>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</si>
  <si>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</si>
  <si>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</si>
  <si>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</si>
  <si>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</si>
  <si>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Type here who else has approved this disclosure</t>
  </si>
  <si>
    <t>New Zealand Qualifications Authority</t>
  </si>
  <si>
    <t>Dr Grant Klinkum</t>
  </si>
  <si>
    <t xml:space="preserve">The disclosure has been approved by the Chief Financial Officer </t>
  </si>
  <si>
    <t>None</t>
  </si>
  <si>
    <t xml:space="preserve">Other travel booking fees and account charges during the year </t>
  </si>
  <si>
    <t xml:space="preserve">Booking fees and charges </t>
  </si>
  <si>
    <t xml:space="preserve">Visiting various educational and government agencies around Wellington and NZ  </t>
  </si>
  <si>
    <t xml:space="preserve">Taxis </t>
  </si>
  <si>
    <t xml:space="preserve">Included within domestic travel above </t>
  </si>
  <si>
    <t xml:space="preserve">Mobile telephone costs for the year including data </t>
  </si>
  <si>
    <t xml:space="preserve">Purchase of mobile phone </t>
  </si>
  <si>
    <t>Telephone</t>
  </si>
  <si>
    <t>July 20 - June 21</t>
  </si>
  <si>
    <t xml:space="preserve">Flights and Taxis </t>
  </si>
  <si>
    <t xml:space="preserve">Taxis (flight cost reimbursed) </t>
  </si>
  <si>
    <t>May 21</t>
  </si>
  <si>
    <t>April 21</t>
  </si>
  <si>
    <t>Feb 21</t>
  </si>
  <si>
    <t>Dec 20</t>
  </si>
  <si>
    <t xml:space="preserve">Wellington &amp; Auckland </t>
  </si>
  <si>
    <t>n/a</t>
  </si>
  <si>
    <t>Various</t>
  </si>
  <si>
    <t>Wellington &amp; Dunedin</t>
  </si>
  <si>
    <t xml:space="preserve">Wellington &amp; Hamilton </t>
  </si>
  <si>
    <t>Wellington &amp; Napier</t>
  </si>
  <si>
    <t>March 21</t>
  </si>
  <si>
    <t>Catering</t>
  </si>
  <si>
    <t xml:space="preserve">Catering </t>
  </si>
  <si>
    <t>June 21</t>
  </si>
  <si>
    <t xml:space="preserve">Book for keynote speaker who addressed staff at NZQA half day </t>
  </si>
  <si>
    <t xml:space="preserve">Gift </t>
  </si>
  <si>
    <t xml:space="preserve">Wellington </t>
  </si>
  <si>
    <t xml:space="preserve">None </t>
  </si>
  <si>
    <t>Leaving gift for departing Board Member</t>
  </si>
  <si>
    <t>Visit to Otago Polytechnic re Reform of Vocational Education (RoVE) project</t>
  </si>
  <si>
    <t>Visit to Waikato Institute of Technology re RoVE project</t>
  </si>
  <si>
    <t>Visit to Eastern Institute of Technology re RoVE project</t>
  </si>
  <si>
    <t>Visit to Unitec and Manukau Institute of Technology re RoVE project</t>
  </si>
  <si>
    <t>Attendance to speak at New Zealand Board of Engineering Diplomas Joint Forum</t>
  </si>
  <si>
    <t>Attendance at School Leader Insights Roadshow</t>
  </si>
  <si>
    <t>Participation in Workforce Development Council Steering Group for RoVE</t>
  </si>
  <si>
    <t xml:space="preserve">Catering costs for meeting with Education New Zealand </t>
  </si>
  <si>
    <t xml:space="preserve">Catering costs for meeting with Te Pūkenga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</si>
</sst>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sz val="8"/>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53">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0" fillId="0" borderId="0" xfId="0" applyFill="1" applyBorder="1" applyAlignment="1" applyProtection="1">
      <alignment wrapText="1"/>
    </xf>
    <xf numFmtId="0" fontId="0" fillId="0" borderId="0" xfId="0" applyBorder="1" applyAlignment="1" applyProtection="1">
      <alignment wrapText="1"/>
    </xf>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0" fontId="11" fillId="9" borderId="4" xfId="0" applyNumberFormat="1"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readingOrder="1"/>
    </xf>
    <xf numFmtId="166" fontId="15" fillId="3" borderId="0" xfId="0" applyNumberFormat="1" applyFont="1" applyFill="1" applyBorder="1" applyAlignment="1" applyProtection="1">
      <alignment horizontal="left" vertical="center" wrapText="1"/>
    </xf>
    <xf numFmtId="1" fontId="15" fillId="3" borderId="0" xfId="0" applyNumberFormat="1" applyFont="1" applyFill="1" applyBorder="1" applyAlignment="1" applyProtection="1">
      <alignment horizontal="center" vertical="center" wrapText="1"/>
    </xf>
    <xf numFmtId="166" fontId="27" fillId="3" borderId="0" xfId="0" applyNumberFormat="1" applyFont="1" applyFill="1" applyBorder="1" applyAlignment="1" applyProtection="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0" fillId="10" borderId="4" xfId="0" applyFont="1" applyFill="1" applyBorder="1" applyAlignment="1" applyProtection="1">
      <alignment horizontal="left" vertical="center" wrapText="1"/>
      <protection locked="0"/>
    </xf>
    <xf numFmtId="0" fontId="11" fillId="10" borderId="4"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wrapText="1"/>
    </xf>
    <xf numFmtId="167" fontId="11" fillId="10" borderId="3" xfId="0" quotePrefix="1" applyNumberFormat="1" applyFont="1" applyFill="1" applyBorder="1" applyAlignment="1" applyProtection="1">
      <alignment vertical="center"/>
      <protection locked="0"/>
    </xf>
    <xf numFmtId="0" fontId="11" fillId="0" borderId="0" xfId="0" applyFont="1" applyFill="1" applyBorder="1" applyAlignment="1" applyProtection="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Fill="1" applyBorder="1" applyAlignment="1" applyProtection="1">
      <alignment horizontal="left" vertical="center"/>
    </xf>
    <xf numFmtId="0" fontId="18" fillId="2" borderId="0" xfId="0" applyFont="1" applyFill="1" applyBorder="1" applyAlignment="1" applyProtection="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sqref="A1:F1"/>
    </sheetView>
  </sheetViews>
  <sheetFormatPr defaultColWidth="0" defaultRowHeight="13.2" zeroHeight="1" x14ac:dyDescent="0.25"/>
  <cols>
    <col min="1" max="1" width="35.6640625" style="16" customWidth="1"/>
    <col min="2" max="2" width="21.5546875" style="16" customWidth="1"/>
    <col min="3" max="3" width="33.5546875" style="16" customWidth="1"/>
    <col min="4" max="4" width="4.44140625" style="16" customWidth="1"/>
    <col min="5" max="5" width="29" style="16" customWidth="1"/>
    <col min="6" max="6" width="19" style="16" customWidth="1"/>
    <col min="7" max="7" width="42" style="16" customWidth="1"/>
    <col min="8" max="11" width="9.109375" style="16" hidden="1" customWidth="1"/>
    <col min="12" max="16384" width="9.109375" style="16" hidden="1"/>
  </cols>
  <sheetData>
    <row r="1" spans="1:11" ht="26.25" customHeight="1" x14ac:dyDescent="0.25">
      <c r="A1" s="136" t="s">
        <v>2</v>
      </c>
      <c r="B1" s="136"/>
      <c r="C1" s="136"/>
      <c r="D1" s="136"/>
      <c r="E1" s="136"/>
      <c r="F1" s="136"/>
      <c r="G1" s="36"/>
      <c r="H1" s="36"/>
      <c r="I1" s="36"/>
      <c r="J1" s="36"/>
      <c r="K1" s="36"/>
    </row>
    <row r="2" spans="1:11" ht="21" customHeight="1" x14ac:dyDescent="0.25">
      <c r="A2" s="4" t="s">
        <v>3</v>
      </c>
      <c r="B2" s="137" t="s">
        <v>100</v>
      </c>
      <c r="C2" s="137"/>
      <c r="D2" s="137"/>
      <c r="E2" s="137"/>
      <c r="F2" s="137"/>
      <c r="G2" s="36"/>
      <c r="H2" s="36"/>
      <c r="I2" s="36"/>
      <c r="J2" s="36"/>
      <c r="K2" s="36"/>
    </row>
    <row r="3" spans="1:11" ht="21" customHeight="1" x14ac:dyDescent="0.25">
      <c r="A3" s="4" t="s">
        <v>4</v>
      </c>
      <c r="B3" s="137" t="s">
        <v>101</v>
      </c>
      <c r="C3" s="137"/>
      <c r="D3" s="137"/>
      <c r="E3" s="137"/>
      <c r="F3" s="137"/>
      <c r="G3" s="36"/>
      <c r="H3" s="36"/>
      <c r="I3" s="36"/>
      <c r="J3" s="36"/>
      <c r="K3" s="36"/>
    </row>
    <row r="4" spans="1:11" ht="21" customHeight="1" x14ac:dyDescent="0.25">
      <c r="A4" s="4" t="s">
        <v>5</v>
      </c>
      <c r="B4" s="138">
        <v>44013</v>
      </c>
      <c r="C4" s="138"/>
      <c r="D4" s="138"/>
      <c r="E4" s="138"/>
      <c r="F4" s="138"/>
      <c r="G4" s="36"/>
      <c r="H4" s="36"/>
      <c r="I4" s="36"/>
      <c r="J4" s="36"/>
      <c r="K4" s="36"/>
    </row>
    <row r="5" spans="1:11" ht="21" customHeight="1" x14ac:dyDescent="0.25">
      <c r="A5" s="4" t="s">
        <v>6</v>
      </c>
      <c r="B5" s="138">
        <v>44377</v>
      </c>
      <c r="C5" s="138"/>
      <c r="D5" s="138"/>
      <c r="E5" s="138"/>
      <c r="F5" s="138"/>
      <c r="G5" s="36"/>
      <c r="H5" s="36"/>
      <c r="I5" s="36"/>
      <c r="J5" s="36"/>
      <c r="K5" s="36"/>
    </row>
    <row r="6" spans="1:11" ht="21" customHeight="1" x14ac:dyDescent="0.25">
      <c r="A6" s="4" t="s">
        <v>7</v>
      </c>
      <c r="B6" s="135" t="str">
        <f>IF(AND(Travel!B7&lt;&gt;A24,Hospitality!B7&lt;&gt;A24,'All other expenses'!B7&lt;&gt;A24,'Gifts and benefits'!B7&lt;&gt;A24),A25,IF(AND(Travel!B7=A24,Hospitality!B7=A24,'All other expenses'!B7=A24,'Gifts and benefits'!B7=A24),A27,A26))</f>
        <v>Data and totals checked on all sheets</v>
      </c>
      <c r="C6" s="135"/>
      <c r="D6" s="135"/>
      <c r="E6" s="135"/>
      <c r="F6" s="135"/>
      <c r="G6" s="28"/>
      <c r="H6" s="36"/>
      <c r="I6" s="36"/>
      <c r="J6" s="36"/>
      <c r="K6" s="36"/>
    </row>
    <row r="7" spans="1:11" ht="21" customHeight="1" x14ac:dyDescent="0.25">
      <c r="A7" s="4" t="s">
        <v>8</v>
      </c>
      <c r="B7" s="134" t="s">
        <v>35</v>
      </c>
      <c r="C7" s="134"/>
      <c r="D7" s="134"/>
      <c r="E7" s="134"/>
      <c r="F7" s="134"/>
      <c r="G7" s="28"/>
      <c r="H7" s="36"/>
      <c r="I7" s="36"/>
      <c r="J7" s="36"/>
      <c r="K7" s="36"/>
    </row>
    <row r="8" spans="1:11" ht="21" customHeight="1" x14ac:dyDescent="0.25">
      <c r="A8" s="4" t="s">
        <v>10</v>
      </c>
      <c r="B8" s="134" t="s">
        <v>102</v>
      </c>
      <c r="C8" s="134"/>
      <c r="D8" s="134"/>
      <c r="E8" s="134"/>
      <c r="F8" s="134"/>
      <c r="G8" s="28"/>
      <c r="H8" s="36"/>
      <c r="I8" s="36"/>
      <c r="J8" s="36"/>
      <c r="K8" s="36"/>
    </row>
    <row r="9" spans="1:11" ht="66.75" customHeight="1" x14ac:dyDescent="0.25">
      <c r="A9" s="133" t="s">
        <v>11</v>
      </c>
      <c r="B9" s="133"/>
      <c r="C9" s="133"/>
      <c r="D9" s="133"/>
      <c r="E9" s="133"/>
      <c r="F9" s="133"/>
      <c r="G9" s="28"/>
      <c r="H9" s="36"/>
      <c r="I9" s="36"/>
      <c r="J9" s="36"/>
      <c r="K9" s="36"/>
    </row>
    <row r="10" spans="1:11" s="97" customFormat="1" ht="36" customHeight="1" x14ac:dyDescent="0.25">
      <c r="A10" s="91" t="s">
        <v>12</v>
      </c>
      <c r="B10" s="92" t="s">
        <v>13</v>
      </c>
      <c r="C10" s="92" t="s">
        <v>14</v>
      </c>
      <c r="D10" s="93"/>
      <c r="E10" s="94" t="s">
        <v>1</v>
      </c>
      <c r="F10" s="95" t="s">
        <v>15</v>
      </c>
      <c r="G10" s="96"/>
      <c r="H10" s="96"/>
      <c r="I10" s="96"/>
      <c r="J10" s="96"/>
      <c r="K10" s="96"/>
    </row>
    <row r="11" spans="1:11" ht="27.75" customHeight="1" x14ac:dyDescent="0.3">
      <c r="A11" s="10" t="s">
        <v>16</v>
      </c>
      <c r="B11" s="62">
        <f>B15+B16+B17</f>
        <v>3621.0799999999995</v>
      </c>
      <c r="C11" s="69" t="str">
        <f>IF(Travel!B6="",A28,Travel!B6)</f>
        <v>Figures exclude GST</v>
      </c>
      <c r="D11" s="8"/>
      <c r="E11" s="10" t="s">
        <v>17</v>
      </c>
      <c r="F11" s="43">
        <f>'Gifts and benefits'!C25</f>
        <v>0</v>
      </c>
      <c r="G11" s="37"/>
      <c r="H11" s="37"/>
      <c r="I11" s="37"/>
      <c r="J11" s="37"/>
      <c r="K11" s="37"/>
    </row>
    <row r="12" spans="1:11" ht="27.75" customHeight="1" x14ac:dyDescent="0.3">
      <c r="A12" s="10" t="s">
        <v>0</v>
      </c>
      <c r="B12" s="62">
        <f>Hospitality!B25</f>
        <v>0</v>
      </c>
      <c r="C12" s="69" t="str">
        <f>IF(Hospitality!B6="",A28,Hospitality!B6)</f>
        <v>Figures exclude GST</v>
      </c>
      <c r="D12" s="8"/>
      <c r="E12" s="10" t="s">
        <v>18</v>
      </c>
      <c r="F12" s="43">
        <f>'Gifts and benefits'!C26</f>
        <v>0</v>
      </c>
      <c r="G12" s="37"/>
      <c r="H12" s="37"/>
      <c r="I12" s="37"/>
      <c r="J12" s="37"/>
      <c r="K12" s="37"/>
    </row>
    <row r="13" spans="1:11" ht="27.75" customHeight="1" x14ac:dyDescent="0.25">
      <c r="A13" s="10" t="s">
        <v>19</v>
      </c>
      <c r="B13" s="62">
        <f>'All other expenses'!B26</f>
        <v>2200.65</v>
      </c>
      <c r="C13" s="69" t="str">
        <f>IF('All other expenses'!B6="",A28,'All other expenses'!B6)</f>
        <v>Figures exclude GST</v>
      </c>
      <c r="D13" s="8"/>
      <c r="E13" s="10" t="s">
        <v>20</v>
      </c>
      <c r="F13" s="43">
        <f>'Gifts and benefits'!C27</f>
        <v>0</v>
      </c>
      <c r="G13" s="36"/>
      <c r="H13" s="36"/>
      <c r="I13" s="36"/>
      <c r="J13" s="36"/>
      <c r="K13" s="36"/>
    </row>
    <row r="14" spans="1:11" ht="12.75" customHeight="1" x14ac:dyDescent="0.25">
      <c r="A14" s="9"/>
      <c r="B14" s="63"/>
      <c r="C14" s="70"/>
      <c r="D14" s="44"/>
      <c r="E14" s="8"/>
      <c r="F14" s="45"/>
      <c r="G14" s="25"/>
      <c r="H14" s="25"/>
      <c r="I14" s="25"/>
      <c r="J14" s="25"/>
      <c r="K14" s="25"/>
    </row>
    <row r="15" spans="1:11" ht="27.75" customHeight="1" x14ac:dyDescent="0.25">
      <c r="A15" s="11" t="s">
        <v>21</v>
      </c>
      <c r="B15" s="64">
        <f>Travel!B22</f>
        <v>0</v>
      </c>
      <c r="C15" s="71" t="str">
        <f>C11</f>
        <v>Figures exclude GST</v>
      </c>
      <c r="D15" s="8"/>
      <c r="E15" s="8"/>
      <c r="F15" s="45"/>
      <c r="G15" s="36"/>
      <c r="H15" s="36"/>
      <c r="I15" s="36"/>
      <c r="J15" s="36"/>
      <c r="K15" s="36"/>
    </row>
    <row r="16" spans="1:11" ht="27.75" customHeight="1" x14ac:dyDescent="0.25">
      <c r="A16" s="11" t="s">
        <v>22</v>
      </c>
      <c r="B16" s="64">
        <f>Travel!B40</f>
        <v>3621.0799999999995</v>
      </c>
      <c r="C16" s="71" t="str">
        <f>C11</f>
        <v>Figures exclude GST</v>
      </c>
      <c r="D16" s="46"/>
      <c r="E16" s="8"/>
      <c r="F16" s="47"/>
      <c r="G16" s="36"/>
      <c r="H16" s="36"/>
      <c r="I16" s="36"/>
      <c r="J16" s="36"/>
      <c r="K16" s="36"/>
    </row>
    <row r="17" spans="1:11" ht="27.75" customHeight="1" x14ac:dyDescent="0.25">
      <c r="A17" s="11" t="s">
        <v>23</v>
      </c>
      <c r="B17" s="64">
        <f>Travel!B54</f>
        <v>0</v>
      </c>
      <c r="C17" s="71" t="str">
        <f>C11</f>
        <v>Figures exclude GST</v>
      </c>
      <c r="D17" s="8"/>
      <c r="E17" s="8"/>
      <c r="F17" s="47"/>
      <c r="G17" s="36"/>
      <c r="H17" s="36"/>
      <c r="I17" s="36"/>
      <c r="J17" s="36"/>
      <c r="K17" s="36"/>
    </row>
    <row r="18" spans="1:11" ht="27.75" customHeight="1" x14ac:dyDescent="0.25">
      <c r="A18" s="26"/>
      <c r="B18" s="22"/>
      <c r="C18" s="26"/>
      <c r="D18" s="7"/>
      <c r="E18" s="7"/>
      <c r="F18" s="48"/>
      <c r="G18" s="49"/>
      <c r="H18" s="49"/>
      <c r="I18" s="49"/>
      <c r="J18" s="49"/>
      <c r="K18" s="49"/>
    </row>
    <row r="19" spans="1:11" hidden="1" x14ac:dyDescent="0.25">
      <c r="A19" s="14" t="s">
        <v>24</v>
      </c>
      <c r="B19" s="15"/>
      <c r="C19" s="15"/>
      <c r="D19" s="15"/>
      <c r="E19" s="15"/>
      <c r="F19" s="15"/>
      <c r="G19" s="36"/>
      <c r="H19" s="36"/>
      <c r="I19" s="36"/>
      <c r="J19" s="36"/>
      <c r="K19" s="36"/>
    </row>
    <row r="20" spans="1:11" ht="12.75" hidden="1" customHeight="1" x14ac:dyDescent="0.25">
      <c r="A20" s="13" t="s">
        <v>25</v>
      </c>
      <c r="B20" s="6"/>
      <c r="C20" s="6"/>
      <c r="D20" s="13"/>
      <c r="E20" s="13"/>
      <c r="F20" s="13"/>
      <c r="G20" s="36"/>
      <c r="H20" s="36"/>
      <c r="I20" s="36"/>
      <c r="J20" s="36"/>
      <c r="K20" s="36"/>
    </row>
    <row r="21" spans="1:11" hidden="1" x14ac:dyDescent="0.25">
      <c r="A21" s="12" t="s">
        <v>26</v>
      </c>
      <c r="B21" s="12"/>
      <c r="C21" s="12"/>
      <c r="D21" s="12"/>
      <c r="E21" s="12"/>
      <c r="F21" s="12"/>
      <c r="G21" s="36"/>
      <c r="H21" s="36"/>
      <c r="I21" s="36"/>
      <c r="J21" s="36"/>
      <c r="K21" s="36"/>
    </row>
    <row r="22" spans="1:11" hidden="1" x14ac:dyDescent="0.25">
      <c r="A22" s="12" t="s">
        <v>27</v>
      </c>
      <c r="B22" s="12"/>
      <c r="C22" s="12"/>
      <c r="D22" s="12"/>
      <c r="E22" s="12"/>
      <c r="F22" s="12"/>
      <c r="G22" s="36"/>
      <c r="H22" s="36"/>
      <c r="I22" s="36"/>
      <c r="J22" s="36"/>
      <c r="K22" s="36"/>
    </row>
    <row r="23" spans="1:11" hidden="1" x14ac:dyDescent="0.25">
      <c r="A23" s="13" t="s">
        <v>28</v>
      </c>
      <c r="B23" s="13"/>
      <c r="C23" s="13"/>
      <c r="D23" s="13"/>
      <c r="E23" s="13"/>
      <c r="F23" s="13"/>
      <c r="G23" s="36"/>
      <c r="H23" s="36"/>
      <c r="I23" s="36"/>
      <c r="J23" s="36"/>
      <c r="K23" s="36"/>
    </row>
    <row r="24" spans="1:11" hidden="1" x14ac:dyDescent="0.25">
      <c r="A24" s="13" t="s">
        <v>29</v>
      </c>
      <c r="B24" s="13"/>
      <c r="C24" s="13"/>
      <c r="D24" s="13"/>
      <c r="E24" s="13"/>
      <c r="F24" s="13"/>
      <c r="G24" s="36"/>
      <c r="H24" s="36"/>
      <c r="I24" s="36"/>
      <c r="J24" s="36"/>
      <c r="K24" s="36"/>
    </row>
    <row r="25" spans="1:11" hidden="1" x14ac:dyDescent="0.25">
      <c r="A25" s="12" t="s">
        <v>30</v>
      </c>
      <c r="B25" s="12"/>
      <c r="C25" s="12"/>
      <c r="D25" s="12"/>
      <c r="E25" s="12"/>
      <c r="F25" s="12"/>
      <c r="G25" s="36"/>
      <c r="H25" s="36"/>
      <c r="I25" s="36"/>
      <c r="J25" s="36"/>
      <c r="K25" s="36"/>
    </row>
    <row r="26" spans="1:11" hidden="1" x14ac:dyDescent="0.25">
      <c r="A26" s="12" t="s">
        <v>31</v>
      </c>
      <c r="B26" s="12"/>
      <c r="C26" s="12"/>
      <c r="D26" s="12"/>
      <c r="E26" s="12"/>
      <c r="F26" s="12"/>
      <c r="G26" s="36"/>
      <c r="H26" s="36"/>
      <c r="I26" s="36"/>
      <c r="J26" s="36"/>
      <c r="K26" s="36"/>
    </row>
    <row r="27" spans="1:11" hidden="1" x14ac:dyDescent="0.25">
      <c r="A27" s="12" t="s">
        <v>32</v>
      </c>
      <c r="B27" s="12"/>
      <c r="C27" s="12"/>
      <c r="D27" s="12"/>
      <c r="E27" s="12"/>
      <c r="F27" s="12"/>
      <c r="G27" s="36"/>
      <c r="H27" s="36"/>
      <c r="I27" s="36"/>
      <c r="J27" s="36"/>
      <c r="K27" s="36"/>
    </row>
    <row r="28" spans="1:11" hidden="1" x14ac:dyDescent="0.25">
      <c r="A28" s="13" t="s">
        <v>33</v>
      </c>
      <c r="B28" s="13"/>
      <c r="C28" s="13"/>
      <c r="D28" s="13"/>
      <c r="E28" s="13"/>
      <c r="F28" s="13"/>
      <c r="G28" s="36"/>
      <c r="H28" s="36"/>
      <c r="I28" s="36"/>
      <c r="J28" s="36"/>
      <c r="K28" s="36"/>
    </row>
    <row r="29" spans="1:11" hidden="1" x14ac:dyDescent="0.25">
      <c r="A29" s="13" t="s">
        <v>34</v>
      </c>
      <c r="B29" s="13"/>
      <c r="C29" s="13"/>
      <c r="D29" s="13"/>
      <c r="E29" s="13"/>
      <c r="F29" s="13"/>
      <c r="G29" s="36"/>
      <c r="H29" s="36"/>
      <c r="I29" s="36"/>
      <c r="J29" s="36"/>
      <c r="K29" s="36"/>
    </row>
    <row r="30" spans="1:11" hidden="1" x14ac:dyDescent="0.25">
      <c r="A30" s="67" t="s">
        <v>9</v>
      </c>
      <c r="B30" s="66"/>
      <c r="C30" s="66"/>
      <c r="D30" s="66"/>
      <c r="E30" s="66"/>
      <c r="F30" s="66"/>
      <c r="G30" s="36"/>
      <c r="H30" s="36"/>
      <c r="I30" s="36"/>
      <c r="J30" s="36"/>
      <c r="K30" s="36"/>
    </row>
    <row r="31" spans="1:11" hidden="1" x14ac:dyDescent="0.25">
      <c r="A31" s="67" t="s">
        <v>35</v>
      </c>
      <c r="B31" s="66"/>
      <c r="C31" s="66"/>
      <c r="D31" s="66"/>
      <c r="E31" s="66"/>
      <c r="F31" s="66"/>
      <c r="G31" s="36"/>
      <c r="H31" s="36"/>
      <c r="I31" s="36"/>
      <c r="J31" s="36"/>
      <c r="K31" s="36"/>
    </row>
    <row r="32" spans="1:11" hidden="1" x14ac:dyDescent="0.25">
      <c r="A32" s="67" t="s">
        <v>99</v>
      </c>
      <c r="B32" s="66"/>
      <c r="C32" s="66"/>
      <c r="D32" s="66"/>
      <c r="E32" s="66"/>
      <c r="F32" s="66"/>
      <c r="G32" s="36"/>
      <c r="H32" s="36"/>
      <c r="I32" s="36"/>
      <c r="J32" s="36"/>
      <c r="K32" s="36"/>
    </row>
    <row r="33" spans="1:11" hidden="1" x14ac:dyDescent="0.25">
      <c r="A33" s="50" t="s">
        <v>36</v>
      </c>
      <c r="B33" s="5"/>
      <c r="C33" s="5"/>
      <c r="D33" s="5"/>
      <c r="E33" s="5"/>
      <c r="F33" s="5"/>
      <c r="G33" s="36"/>
      <c r="H33" s="36"/>
      <c r="I33" s="36"/>
      <c r="J33" s="36"/>
      <c r="K33" s="36"/>
    </row>
    <row r="34" spans="1:11" hidden="1" x14ac:dyDescent="0.25">
      <c r="A34" s="51" t="s">
        <v>37</v>
      </c>
      <c r="B34" s="5"/>
      <c r="C34" s="5"/>
      <c r="D34" s="5"/>
      <c r="E34" s="5"/>
      <c r="F34" s="5"/>
      <c r="G34" s="36"/>
      <c r="H34" s="36"/>
      <c r="I34" s="36"/>
      <c r="J34" s="36"/>
      <c r="K34" s="36"/>
    </row>
    <row r="35" spans="1:11" hidden="1" x14ac:dyDescent="0.25">
      <c r="A35" s="51" t="s">
        <v>38</v>
      </c>
      <c r="B35" s="5"/>
      <c r="C35" s="5"/>
      <c r="D35" s="5"/>
      <c r="E35" s="5"/>
      <c r="F35" s="5"/>
      <c r="G35" s="36"/>
      <c r="H35" s="36"/>
      <c r="I35" s="36"/>
      <c r="J35" s="36"/>
      <c r="K35" s="36"/>
    </row>
    <row r="36" spans="1:11" hidden="1" x14ac:dyDescent="0.25">
      <c r="A36" s="51" t="s">
        <v>39</v>
      </c>
      <c r="B36" s="5"/>
      <c r="C36" s="5"/>
      <c r="D36" s="5"/>
      <c r="E36" s="5"/>
      <c r="F36" s="5"/>
      <c r="G36" s="36"/>
      <c r="H36" s="36"/>
      <c r="I36" s="36"/>
      <c r="J36" s="36"/>
      <c r="K36" s="36"/>
    </row>
    <row r="37" spans="1:11" hidden="1" x14ac:dyDescent="0.25">
      <c r="A37" s="51" t="s">
        <v>40</v>
      </c>
      <c r="B37" s="5"/>
      <c r="C37" s="5"/>
      <c r="D37" s="5"/>
      <c r="E37" s="5"/>
      <c r="F37" s="5"/>
      <c r="G37" s="36"/>
      <c r="H37" s="36"/>
      <c r="I37" s="36"/>
      <c r="J37" s="36"/>
      <c r="K37" s="36"/>
    </row>
    <row r="38" spans="1:11" hidden="1" x14ac:dyDescent="0.25">
      <c r="A38" s="51" t="s">
        <v>41</v>
      </c>
      <c r="B38" s="5"/>
      <c r="C38" s="5"/>
      <c r="D38" s="5"/>
      <c r="E38" s="5"/>
      <c r="F38" s="5"/>
      <c r="G38" s="36"/>
      <c r="H38" s="36"/>
      <c r="I38" s="36"/>
      <c r="J38" s="36"/>
      <c r="K38" s="36"/>
    </row>
    <row r="39" spans="1:11" hidden="1" x14ac:dyDescent="0.25">
      <c r="A39" s="68" t="s">
        <v>42</v>
      </c>
      <c r="B39" s="66"/>
      <c r="C39" s="66"/>
      <c r="D39" s="66"/>
      <c r="E39" s="66"/>
      <c r="F39" s="66"/>
      <c r="G39" s="36"/>
      <c r="H39" s="36"/>
      <c r="I39" s="36"/>
      <c r="J39" s="36"/>
      <c r="K39" s="36"/>
    </row>
    <row r="40" spans="1:11" hidden="1" x14ac:dyDescent="0.25">
      <c r="A40" s="66" t="s">
        <v>43</v>
      </c>
      <c r="B40" s="66"/>
      <c r="C40" s="66"/>
      <c r="D40" s="66"/>
      <c r="E40" s="66"/>
      <c r="F40" s="66"/>
      <c r="G40" s="36"/>
      <c r="H40" s="36"/>
      <c r="I40" s="36"/>
      <c r="J40" s="36"/>
      <c r="K40" s="36"/>
    </row>
    <row r="41" spans="1:11" hidden="1" x14ac:dyDescent="0.25">
      <c r="A41" s="52">
        <v>-20000</v>
      </c>
      <c r="B41" s="5"/>
      <c r="C41" s="5"/>
      <c r="D41" s="5"/>
      <c r="E41" s="5"/>
      <c r="F41" s="5"/>
      <c r="G41" s="36"/>
      <c r="H41" s="36"/>
      <c r="I41" s="36"/>
      <c r="J41" s="36"/>
      <c r="K41" s="36"/>
    </row>
    <row r="42" spans="1:11" ht="26.4" hidden="1" x14ac:dyDescent="0.25">
      <c r="A42" s="85" t="s">
        <v>44</v>
      </c>
      <c r="B42" s="66"/>
      <c r="C42" s="66"/>
      <c r="D42" s="66"/>
      <c r="E42" s="66"/>
      <c r="F42" s="66"/>
      <c r="G42" s="36"/>
      <c r="H42" s="36"/>
      <c r="I42" s="36"/>
      <c r="J42" s="36"/>
      <c r="K42" s="36"/>
    </row>
    <row r="43" spans="1:11" ht="26.4" hidden="1" x14ac:dyDescent="0.25">
      <c r="A43" s="85" t="s">
        <v>45</v>
      </c>
      <c r="B43" s="66"/>
      <c r="C43" s="66"/>
      <c r="D43" s="66"/>
      <c r="E43" s="66"/>
      <c r="F43" s="66"/>
      <c r="G43" s="36"/>
      <c r="H43" s="36"/>
      <c r="I43" s="36"/>
      <c r="J43" s="36"/>
      <c r="K43" s="36"/>
    </row>
    <row r="44" spans="1:11" ht="26.4" hidden="1" x14ac:dyDescent="0.25">
      <c r="A44" s="86" t="s">
        <v>46</v>
      </c>
      <c r="B44" s="5"/>
      <c r="C44" s="5"/>
      <c r="D44" s="5"/>
      <c r="E44" s="5"/>
      <c r="F44" s="5"/>
      <c r="G44" s="36"/>
      <c r="H44" s="36"/>
      <c r="I44" s="36"/>
      <c r="J44" s="36"/>
      <c r="K44" s="36"/>
    </row>
    <row r="45" spans="1:11" ht="26.4" hidden="1" x14ac:dyDescent="0.25">
      <c r="A45" s="86" t="s">
        <v>47</v>
      </c>
      <c r="B45" s="5"/>
      <c r="C45" s="5"/>
      <c r="D45" s="5"/>
      <c r="E45" s="5"/>
      <c r="F45" s="5"/>
      <c r="G45" s="36"/>
      <c r="H45" s="36"/>
      <c r="I45" s="36"/>
      <c r="J45" s="36"/>
      <c r="K45" s="36"/>
    </row>
    <row r="46" spans="1:11" ht="39.6" hidden="1" x14ac:dyDescent="0.25">
      <c r="A46" s="86" t="s">
        <v>48</v>
      </c>
      <c r="B46" s="76"/>
      <c r="C46" s="76"/>
      <c r="D46" s="84"/>
      <c r="E46" s="53"/>
      <c r="F46" s="53"/>
      <c r="G46" s="36"/>
      <c r="H46" s="36"/>
      <c r="I46" s="36"/>
      <c r="J46" s="36"/>
      <c r="K46" s="36"/>
    </row>
    <row r="47" spans="1:11" hidden="1" x14ac:dyDescent="0.25">
      <c r="A47" s="81" t="s">
        <v>49</v>
      </c>
      <c r="B47" s="82"/>
      <c r="C47" s="82"/>
      <c r="D47" s="75"/>
      <c r="E47" s="54"/>
      <c r="F47" s="54" t="b">
        <v>1</v>
      </c>
      <c r="G47" s="36"/>
      <c r="H47" s="36"/>
      <c r="I47" s="36"/>
      <c r="J47" s="36"/>
      <c r="K47" s="36"/>
    </row>
    <row r="48" spans="1:11" hidden="1" x14ac:dyDescent="0.25">
      <c r="A48" s="83" t="s">
        <v>50</v>
      </c>
      <c r="B48" s="81"/>
      <c r="C48" s="81"/>
      <c r="D48" s="81"/>
      <c r="E48" s="54"/>
      <c r="F48" s="54" t="b">
        <v>0</v>
      </c>
      <c r="G48" s="36"/>
      <c r="H48" s="36"/>
      <c r="I48" s="36"/>
      <c r="J48" s="36"/>
      <c r="K48" s="36"/>
    </row>
    <row r="49" spans="1:11" hidden="1" x14ac:dyDescent="0.25">
      <c r="A49" s="87"/>
      <c r="B49" s="77">
        <f>COUNT(Travel!B12:B21)</f>
        <v>0</v>
      </c>
      <c r="C49" s="77"/>
      <c r="D49" s="77">
        <f>COUNTIF(Travel!D12:D21,"*")</f>
        <v>0</v>
      </c>
      <c r="E49" s="78"/>
      <c r="F49" s="78" t="b">
        <f>MIN(B49,D49)=MAX(B49,D49)</f>
        <v>1</v>
      </c>
      <c r="G49" s="36"/>
      <c r="H49" s="36"/>
      <c r="I49" s="36"/>
      <c r="J49" s="36"/>
      <c r="K49" s="36"/>
    </row>
    <row r="50" spans="1:11" hidden="1" x14ac:dyDescent="0.25">
      <c r="A50" s="87" t="s">
        <v>51</v>
      </c>
      <c r="B50" s="77">
        <f>COUNT(Travel!B26:B39)</f>
        <v>9</v>
      </c>
      <c r="C50" s="77"/>
      <c r="D50" s="77">
        <f>COUNTIF(Travel!D26:D39,"*")</f>
        <v>9</v>
      </c>
      <c r="E50" s="78"/>
      <c r="F50" s="78" t="b">
        <f>MIN(B50,D50)=MAX(B50,D50)</f>
        <v>1</v>
      </c>
    </row>
    <row r="51" spans="1:11" hidden="1" x14ac:dyDescent="0.25">
      <c r="A51" s="88"/>
      <c r="B51" s="77">
        <f>COUNT(Travel!B44:B53)</f>
        <v>0</v>
      </c>
      <c r="C51" s="77"/>
      <c r="D51" s="77">
        <f>COUNTIF(Travel!D44:D53,"*")</f>
        <v>0</v>
      </c>
      <c r="E51" s="78"/>
      <c r="F51" s="78" t="b">
        <f>MIN(B51,D51)=MAX(B51,D51)</f>
        <v>1</v>
      </c>
    </row>
    <row r="52" spans="1:11" hidden="1" x14ac:dyDescent="0.25">
      <c r="A52" s="89" t="s">
        <v>52</v>
      </c>
      <c r="B52" s="79">
        <f>COUNT(Hospitality!B11:B24)</f>
        <v>0</v>
      </c>
      <c r="C52" s="79"/>
      <c r="D52" s="79">
        <f>COUNTIF(Hospitality!D11:D24,"*")</f>
        <v>0</v>
      </c>
      <c r="E52" s="80"/>
      <c r="F52" s="80" t="b">
        <f>MIN(B52,D52)=MAX(B52,D52)</f>
        <v>1</v>
      </c>
    </row>
    <row r="53" spans="1:11" hidden="1" x14ac:dyDescent="0.25">
      <c r="A53" s="90" t="s">
        <v>53</v>
      </c>
      <c r="B53" s="78">
        <f>COUNT('All other expenses'!B11:B25)</f>
        <v>6</v>
      </c>
      <c r="C53" s="78"/>
      <c r="D53" s="78">
        <f>COUNTIF('All other expenses'!D11:D25,"*")</f>
        <v>6</v>
      </c>
      <c r="E53" s="78"/>
      <c r="F53" s="78" t="b">
        <f>MIN(B53,D53)=MAX(B53,D53)</f>
        <v>1</v>
      </c>
    </row>
    <row r="54" spans="1:11" hidden="1" x14ac:dyDescent="0.25">
      <c r="A54" s="89" t="s">
        <v>54</v>
      </c>
      <c r="B54" s="79">
        <f>COUNTIF('Gifts and benefits'!B11:B24,"*")</f>
        <v>1</v>
      </c>
      <c r="C54" s="79">
        <f>COUNTIF('Gifts and benefits'!C11:C24,"*")</f>
        <v>0</v>
      </c>
      <c r="D54" s="79"/>
      <c r="E54" s="79">
        <f>COUNTA('Gifts and benefits'!E11:E24)</f>
        <v>0</v>
      </c>
      <c r="F54" s="80" t="b">
        <f>MIN(B54,C54,E54)=MAX(B54,C54,E54)</f>
        <v>0</v>
      </c>
    </row>
    <row r="55" spans="1:11" x14ac:dyDescent="0.25"/>
    <row r="56" spans="1:11" x14ac:dyDescent="0.25"/>
    <row r="57" spans="1:11" x14ac:dyDescent="0.25"/>
    <row r="58" spans="1:11" x14ac:dyDescent="0.25"/>
    <row r="59" spans="1:11" x14ac:dyDescent="0.25"/>
    <row r="60" spans="1:11" x14ac:dyDescent="0.25"/>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$A$30</formula>
    </cfRule>
  </conditionalFormatting>
  <conditionalFormatting sqref="B8:F8">
    <cfRule type="cellIs" dxfId="0" priority="1" operator="equal">
      <formula>$A$32</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$A$30:$A$31</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2021&amp;RWorksheet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0"/>
  <sheetViews>
    <sheetView zoomScaleNormal="100" workbookViewId="0">
      <selection sqref="A1:E1"/>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7.5546875" style="16" customWidth="1"/>
    <col min="7" max="9" width="9.109375" style="16" hidden="1" customWidth="1"/>
    <col min="10" max="13" width="0" style="16" hidden="1" customWidth="1"/>
    <col min="14" max="16384" width="9.109375" style="16" hidden="1"/>
  </cols>
  <sheetData>
    <row r="1" spans="1:6" ht="26.25" customHeight="1" x14ac:dyDescent="0.25">
      <c r="A1" s="136" t="s">
        <v>55</v>
      </c>
      <c r="B1" s="136"/>
      <c r="C1" s="136"/>
      <c r="D1" s="136"/>
      <c r="E1" s="136"/>
      <c r="F1" s="36"/>
    </row>
    <row r="2" spans="1:6" ht="21" customHeight="1" x14ac:dyDescent="0.25">
      <c r="A2" s="4" t="s">
        <v>3</v>
      </c>
      <c r="B2" s="139" t="str">
        <f>'Summary and sign-off'!B2:F2</f>
        <v>New Zealand Qualifications Authority</v>
      </c>
      <c r="C2" s="139"/>
      <c r="D2" s="139"/>
      <c r="E2" s="139"/>
      <c r="F2" s="36"/>
    </row>
    <row r="3" spans="1:6" ht="21" customHeight="1" x14ac:dyDescent="0.25">
      <c r="A3" s="4" t="s">
        <v>56</v>
      </c>
      <c r="B3" s="139" t="str">
        <f>'Summary and sign-off'!B3:F3</f>
        <v>Dr Grant Klinkum</v>
      </c>
      <c r="C3" s="139"/>
      <c r="D3" s="139"/>
      <c r="E3" s="139"/>
      <c r="F3" s="36"/>
    </row>
    <row r="4" spans="1:6" ht="21" customHeight="1" x14ac:dyDescent="0.25">
      <c r="A4" s="4" t="s">
        <v>57</v>
      </c>
      <c r="B4" s="139">
        <f>'Summary and sign-off'!B4:F4</f>
        <v>44013</v>
      </c>
      <c r="C4" s="139"/>
      <c r="D4" s="139"/>
      <c r="E4" s="139"/>
      <c r="F4" s="36"/>
    </row>
    <row r="5" spans="1:6" ht="21" customHeight="1" x14ac:dyDescent="0.25">
      <c r="A5" s="4" t="s">
        <v>58</v>
      </c>
      <c r="B5" s="139">
        <f>'Summary and sign-off'!B5:F5</f>
        <v>44377</v>
      </c>
      <c r="C5" s="139"/>
      <c r="D5" s="139"/>
      <c r="E5" s="139"/>
      <c r="F5" s="36"/>
    </row>
    <row r="6" spans="1:6" ht="21" customHeight="1" x14ac:dyDescent="0.25">
      <c r="A6" s="4" t="s">
        <v>59</v>
      </c>
      <c r="B6" s="134" t="s">
        <v>27</v>
      </c>
      <c r="C6" s="134"/>
      <c r="D6" s="134"/>
      <c r="E6" s="134"/>
      <c r="F6" s="36"/>
    </row>
    <row r="7" spans="1:6" ht="21" customHeight="1" x14ac:dyDescent="0.25">
      <c r="A7" s="4" t="s">
        <v>7</v>
      </c>
      <c r="B7" s="134" t="s">
        <v>29</v>
      </c>
      <c r="C7" s="134"/>
      <c r="D7" s="134"/>
      <c r="E7" s="134"/>
      <c r="F7" s="36"/>
    </row>
    <row r="8" spans="1:6" ht="36" customHeight="1" x14ac:dyDescent="0.25">
      <c r="A8" s="142" t="s">
        <v>60</v>
      </c>
      <c r="B8" s="143"/>
      <c r="C8" s="143"/>
      <c r="D8" s="143"/>
      <c r="E8" s="143"/>
      <c r="F8" s="22"/>
    </row>
    <row r="9" spans="1:6" ht="36" customHeight="1" x14ac:dyDescent="0.25">
      <c r="A9" s="144" t="s">
        <v>61</v>
      </c>
      <c r="B9" s="145"/>
      <c r="C9" s="145"/>
      <c r="D9" s="145"/>
      <c r="E9" s="145"/>
      <c r="F9" s="22"/>
    </row>
    <row r="10" spans="1:6" ht="24.75" customHeight="1" x14ac:dyDescent="0.3">
      <c r="A10" s="141" t="s">
        <v>62</v>
      </c>
      <c r="B10" s="146"/>
      <c r="C10" s="141"/>
      <c r="D10" s="141"/>
      <c r="E10" s="141"/>
      <c r="F10" s="37"/>
    </row>
    <row r="11" spans="1:6" ht="27" customHeight="1" x14ac:dyDescent="0.25">
      <c r="A11" s="29" t="s">
        <v>63</v>
      </c>
      <c r="B11" s="29" t="s">
        <v>64</v>
      </c>
      <c r="C11" s="29" t="s">
        <v>65</v>
      </c>
      <c r="D11" s="29" t="s">
        <v>66</v>
      </c>
      <c r="E11" s="29" t="s">
        <v>67</v>
      </c>
      <c r="F11" s="38"/>
    </row>
    <row r="12" spans="1:6" s="55" customFormat="1" hidden="1" x14ac:dyDescent="0.25">
      <c r="A12" s="98"/>
      <c r="B12" s="99"/>
      <c r="C12" s="100"/>
      <c r="D12" s="100"/>
      <c r="E12" s="101"/>
      <c r="F12" s="1"/>
    </row>
    <row r="13" spans="1:6" s="55" customFormat="1" x14ac:dyDescent="0.25">
      <c r="A13" s="120"/>
      <c r="B13" s="121"/>
      <c r="C13" s="122"/>
      <c r="D13" s="122"/>
      <c r="E13" s="123"/>
      <c r="F13" s="1"/>
    </row>
    <row r="14" spans="1:6" s="55" customFormat="1" x14ac:dyDescent="0.25">
      <c r="A14" s="120"/>
      <c r="B14" s="121"/>
      <c r="C14" s="122"/>
      <c r="D14" s="122"/>
      <c r="E14" s="123"/>
      <c r="F14" s="1"/>
    </row>
    <row r="15" spans="1:6" s="55" customFormat="1" x14ac:dyDescent="0.25">
      <c r="A15" s="120"/>
      <c r="B15" s="121"/>
      <c r="C15" s="122"/>
      <c r="D15" s="122"/>
      <c r="E15" s="123"/>
      <c r="F15" s="1"/>
    </row>
    <row r="16" spans="1:6" s="55" customFormat="1" x14ac:dyDescent="0.25">
      <c r="A16" s="120"/>
      <c r="B16" s="121"/>
      <c r="C16" s="122" t="s">
        <v>103</v>
      </c>
      <c r="D16" s="122"/>
      <c r="E16" s="123"/>
      <c r="F16" s="1"/>
    </row>
    <row r="17" spans="1:6" s="55" customFormat="1" x14ac:dyDescent="0.25">
      <c r="A17" s="120"/>
      <c r="B17" s="121"/>
      <c r="C17" s="122"/>
      <c r="D17" s="122"/>
      <c r="E17" s="123"/>
      <c r="F17" s="1"/>
    </row>
    <row r="18" spans="1:6" s="55" customFormat="1" ht="12.75" customHeight="1" x14ac:dyDescent="0.25">
      <c r="A18" s="120"/>
      <c r="B18" s="121"/>
      <c r="C18" s="122"/>
      <c r="D18" s="122"/>
      <c r="E18" s="123"/>
      <c r="F18" s="1"/>
    </row>
    <row r="19" spans="1:6" s="55" customFormat="1" x14ac:dyDescent="0.25">
      <c r="A19" s="124"/>
      <c r="B19" s="121"/>
      <c r="C19" s="122"/>
      <c r="D19" s="122"/>
      <c r="E19" s="123"/>
      <c r="F19" s="1"/>
    </row>
    <row r="20" spans="1:6" s="55" customFormat="1" x14ac:dyDescent="0.25">
      <c r="A20" s="124"/>
      <c r="B20" s="121"/>
      <c r="C20" s="122"/>
      <c r="D20" s="122"/>
      <c r="E20" s="123"/>
      <c r="F20" s="1"/>
    </row>
    <row r="21" spans="1:6" s="55" customFormat="1" hidden="1" x14ac:dyDescent="0.25">
      <c r="A21" s="107"/>
      <c r="B21" s="108"/>
      <c r="C21" s="109"/>
      <c r="D21" s="109"/>
      <c r="E21" s="110"/>
      <c r="F21" s="1"/>
    </row>
    <row r="22" spans="1:6" ht="19.5" customHeight="1" x14ac:dyDescent="0.25">
      <c r="A22" s="73" t="s">
        <v>68</v>
      </c>
      <c r="B22" s="74">
        <f>SUM(B12:B21)</f>
        <v>0</v>
      </c>
      <c r="C22" s="131"/>
      <c r="D22" s="140"/>
      <c r="E22" s="140"/>
      <c r="F22" s="36"/>
    </row>
    <row r="23" spans="1:6" ht="10.5" customHeight="1" x14ac:dyDescent="0.25">
      <c r="A23" s="26"/>
      <c r="B23" s="22"/>
      <c r="C23" s="26"/>
      <c r="D23" s="26"/>
      <c r="E23" s="26"/>
      <c r="F23" s="26"/>
    </row>
    <row r="24" spans="1:6" ht="24.75" customHeight="1" x14ac:dyDescent="0.3">
      <c r="A24" s="141" t="s">
        <v>69</v>
      </c>
      <c r="B24" s="141"/>
      <c r="C24" s="141"/>
      <c r="D24" s="141"/>
      <c r="E24" s="141"/>
      <c r="F24" s="37"/>
    </row>
    <row r="25" spans="1:6" ht="27" customHeight="1" x14ac:dyDescent="0.25">
      <c r="A25" s="29" t="s">
        <v>63</v>
      </c>
      <c r="B25" s="29" t="s">
        <v>13</v>
      </c>
      <c r="C25" s="29" t="s">
        <v>70</v>
      </c>
      <c r="D25" s="29" t="s">
        <v>66</v>
      </c>
      <c r="E25" s="29" t="s">
        <v>67</v>
      </c>
      <c r="F25" s="38"/>
    </row>
    <row r="26" spans="1:6" s="55" customFormat="1" hidden="1" x14ac:dyDescent="0.25">
      <c r="A26" s="98"/>
      <c r="B26" s="99"/>
      <c r="C26" s="100"/>
      <c r="D26" s="100"/>
      <c r="E26" s="101"/>
      <c r="F26" s="1"/>
    </row>
    <row r="27" spans="1:6" s="55" customFormat="1" x14ac:dyDescent="0.25">
      <c r="A27" s="120"/>
      <c r="B27" s="121"/>
      <c r="C27" s="122"/>
      <c r="D27" s="122"/>
      <c r="E27" s="123"/>
      <c r="F27" s="1"/>
    </row>
    <row r="28" spans="1:6" s="55" customFormat="1" x14ac:dyDescent="0.25">
      <c r="A28" s="132" t="s">
        <v>118</v>
      </c>
      <c r="B28" s="121">
        <f>226.89+341.65</f>
        <v>568.54</v>
      </c>
      <c r="C28" s="122" t="s">
        <v>134</v>
      </c>
      <c r="D28" s="122" t="s">
        <v>113</v>
      </c>
      <c r="E28" s="123" t="s">
        <v>122</v>
      </c>
      <c r="F28" s="1"/>
    </row>
    <row r="29" spans="1:6" s="55" customFormat="1" x14ac:dyDescent="0.25">
      <c r="A29" s="132" t="s">
        <v>118</v>
      </c>
      <c r="B29" s="121">
        <f>170.93+444.92</f>
        <v>615.85</v>
      </c>
      <c r="C29" s="122" t="s">
        <v>135</v>
      </c>
      <c r="D29" s="122" t="s">
        <v>113</v>
      </c>
      <c r="E29" s="123" t="s">
        <v>123</v>
      </c>
      <c r="F29" s="1"/>
    </row>
    <row r="30" spans="1:6" s="55" customFormat="1" x14ac:dyDescent="0.25">
      <c r="A30" s="132" t="s">
        <v>118</v>
      </c>
      <c r="B30" s="121">
        <f>145.66+323.88</f>
        <v>469.53999999999996</v>
      </c>
      <c r="C30" s="122" t="s">
        <v>136</v>
      </c>
      <c r="D30" s="122" t="s">
        <v>113</v>
      </c>
      <c r="E30" s="123" t="s">
        <v>124</v>
      </c>
      <c r="F30" s="1"/>
    </row>
    <row r="31" spans="1:6" s="55" customFormat="1" x14ac:dyDescent="0.25">
      <c r="A31" s="132" t="s">
        <v>118</v>
      </c>
      <c r="B31" s="121">
        <f>178.26+223.79</f>
        <v>402.04999999999995</v>
      </c>
      <c r="C31" s="122" t="s">
        <v>137</v>
      </c>
      <c r="D31" s="122" t="s">
        <v>113</v>
      </c>
      <c r="E31" s="123" t="s">
        <v>119</v>
      </c>
      <c r="F31" s="1"/>
    </row>
    <row r="32" spans="1:6" s="55" customFormat="1" x14ac:dyDescent="0.25">
      <c r="A32" s="132" t="s">
        <v>117</v>
      </c>
      <c r="B32" s="121">
        <v>141.04</v>
      </c>
      <c r="C32" s="122" t="s">
        <v>138</v>
      </c>
      <c r="D32" s="122" t="s">
        <v>114</v>
      </c>
      <c r="E32" s="123" t="s">
        <v>119</v>
      </c>
      <c r="F32" s="1"/>
    </row>
    <row r="33" spans="1:6" s="55" customFormat="1" x14ac:dyDescent="0.25">
      <c r="A33" s="132" t="s">
        <v>116</v>
      </c>
      <c r="B33" s="121">
        <v>436.73</v>
      </c>
      <c r="C33" s="122" t="s">
        <v>139</v>
      </c>
      <c r="D33" s="122" t="s">
        <v>113</v>
      </c>
      <c r="E33" s="123" t="s">
        <v>119</v>
      </c>
      <c r="F33" s="1"/>
    </row>
    <row r="34" spans="1:6" s="55" customFormat="1" x14ac:dyDescent="0.25">
      <c r="A34" s="132" t="s">
        <v>115</v>
      </c>
      <c r="B34" s="121">
        <v>666.87</v>
      </c>
      <c r="C34" s="122" t="s">
        <v>140</v>
      </c>
      <c r="D34" s="122" t="s">
        <v>113</v>
      </c>
      <c r="E34" s="123" t="s">
        <v>119</v>
      </c>
      <c r="F34" s="1"/>
    </row>
    <row r="35" spans="1:6" s="55" customFormat="1" x14ac:dyDescent="0.25">
      <c r="A35" s="120" t="s">
        <v>112</v>
      </c>
      <c r="B35" s="121">
        <v>263.91000000000003</v>
      </c>
      <c r="C35" s="122" t="s">
        <v>106</v>
      </c>
      <c r="D35" s="122" t="s">
        <v>107</v>
      </c>
      <c r="E35" s="123" t="s">
        <v>121</v>
      </c>
      <c r="F35" s="1"/>
    </row>
    <row r="36" spans="1:6" s="55" customFormat="1" x14ac:dyDescent="0.25">
      <c r="A36" s="120" t="s">
        <v>112</v>
      </c>
      <c r="B36" s="121">
        <v>56.55</v>
      </c>
      <c r="C36" s="122" t="s">
        <v>104</v>
      </c>
      <c r="D36" s="122" t="s">
        <v>105</v>
      </c>
      <c r="E36" s="123" t="s">
        <v>120</v>
      </c>
      <c r="F36" s="1"/>
    </row>
    <row r="37" spans="1:6" s="55" customFormat="1" x14ac:dyDescent="0.25">
      <c r="A37" s="120"/>
      <c r="B37" s="121"/>
      <c r="C37" s="122"/>
      <c r="D37" s="122"/>
      <c r="E37" s="123"/>
      <c r="F37" s="1"/>
    </row>
    <row r="38" spans="1:6" s="55" customFormat="1" x14ac:dyDescent="0.25">
      <c r="A38" s="120"/>
      <c r="B38" s="121"/>
      <c r="C38" s="122"/>
      <c r="D38" s="122"/>
      <c r="E38" s="123"/>
      <c r="F38" s="1"/>
    </row>
    <row r="39" spans="1:6" s="55" customFormat="1" hidden="1" x14ac:dyDescent="0.25">
      <c r="A39" s="111"/>
      <c r="B39" s="112"/>
      <c r="C39" s="113"/>
      <c r="D39" s="113"/>
      <c r="E39" s="114"/>
      <c r="F39" s="1"/>
    </row>
    <row r="40" spans="1:6" ht="19.5" customHeight="1" x14ac:dyDescent="0.25">
      <c r="A40" s="73" t="s">
        <v>71</v>
      </c>
      <c r="B40" s="74">
        <f>SUM(B26:B39)</f>
        <v>3621.0799999999995</v>
      </c>
      <c r="C40" s="131"/>
      <c r="D40" s="140"/>
      <c r="E40" s="140"/>
      <c r="F40" s="36"/>
    </row>
    <row r="41" spans="1:6" ht="10.5" customHeight="1" x14ac:dyDescent="0.25">
      <c r="A41" s="26"/>
      <c r="B41" s="22"/>
      <c r="C41" s="26"/>
      <c r="D41" s="26"/>
      <c r="E41" s="26"/>
      <c r="F41" s="26"/>
    </row>
    <row r="42" spans="1:6" ht="24.75" customHeight="1" x14ac:dyDescent="0.25">
      <c r="A42" s="141" t="s">
        <v>72</v>
      </c>
      <c r="B42" s="141"/>
      <c r="C42" s="141"/>
      <c r="D42" s="141"/>
      <c r="E42" s="141"/>
      <c r="F42" s="36"/>
    </row>
    <row r="43" spans="1:6" ht="27" customHeight="1" x14ac:dyDescent="0.25">
      <c r="A43" s="29" t="s">
        <v>63</v>
      </c>
      <c r="B43" s="29" t="s">
        <v>13</v>
      </c>
      <c r="C43" s="29" t="s">
        <v>73</v>
      </c>
      <c r="D43" s="29" t="s">
        <v>74</v>
      </c>
      <c r="E43" s="29" t="s">
        <v>67</v>
      </c>
      <c r="F43" s="39"/>
    </row>
    <row r="44" spans="1:6" s="55" customFormat="1" hidden="1" x14ac:dyDescent="0.25">
      <c r="A44" s="98"/>
      <c r="B44" s="99"/>
      <c r="C44" s="100"/>
      <c r="D44" s="100"/>
      <c r="E44" s="101"/>
      <c r="F44" s="1"/>
    </row>
    <row r="45" spans="1:6" s="55" customFormat="1" x14ac:dyDescent="0.25">
      <c r="A45" s="120"/>
      <c r="B45" s="121"/>
      <c r="C45" s="122"/>
      <c r="D45" s="122"/>
      <c r="E45" s="123"/>
      <c r="F45" s="1"/>
    </row>
    <row r="46" spans="1:6" s="55" customFormat="1" x14ac:dyDescent="0.25">
      <c r="A46" s="120"/>
      <c r="B46" s="121"/>
      <c r="C46" s="122"/>
      <c r="D46" s="122"/>
      <c r="E46" s="123"/>
      <c r="F46" s="1"/>
    </row>
    <row r="47" spans="1:6" s="55" customFormat="1" x14ac:dyDescent="0.25">
      <c r="A47" s="120"/>
      <c r="B47" s="121"/>
      <c r="C47" s="122" t="s">
        <v>108</v>
      </c>
      <c r="D47" s="122"/>
      <c r="E47" s="123"/>
      <c r="F47" s="1"/>
    </row>
    <row r="48" spans="1:6" s="55" customFormat="1" x14ac:dyDescent="0.25">
      <c r="A48" s="120"/>
      <c r="B48" s="121"/>
      <c r="C48" s="122"/>
      <c r="D48" s="122"/>
      <c r="E48" s="123"/>
      <c r="F48" s="1"/>
    </row>
    <row r="49" spans="1:6" s="55" customFormat="1" x14ac:dyDescent="0.25">
      <c r="A49" s="120"/>
      <c r="B49" s="121"/>
      <c r="C49" s="122"/>
      <c r="D49" s="122"/>
      <c r="E49" s="123"/>
      <c r="F49" s="1"/>
    </row>
    <row r="50" spans="1:6" s="55" customFormat="1" x14ac:dyDescent="0.25">
      <c r="A50" s="120"/>
      <c r="B50" s="121"/>
      <c r="C50" s="122"/>
      <c r="D50" s="122"/>
      <c r="E50" s="123"/>
      <c r="F50" s="1"/>
    </row>
    <row r="51" spans="1:6" s="55" customFormat="1" x14ac:dyDescent="0.25">
      <c r="A51" s="120"/>
      <c r="B51" s="121"/>
      <c r="C51" s="122"/>
      <c r="D51" s="122"/>
      <c r="E51" s="123"/>
      <c r="F51" s="1"/>
    </row>
    <row r="52" spans="1:6" s="55" customFormat="1" x14ac:dyDescent="0.25">
      <c r="A52" s="120"/>
      <c r="B52" s="121"/>
      <c r="C52" s="122"/>
      <c r="D52" s="122"/>
      <c r="E52" s="123"/>
      <c r="F52" s="1"/>
    </row>
    <row r="53" spans="1:6" s="55" customFormat="1" hidden="1" x14ac:dyDescent="0.25">
      <c r="A53" s="98"/>
      <c r="B53" s="99"/>
      <c r="C53" s="100"/>
      <c r="D53" s="100"/>
      <c r="E53" s="101"/>
      <c r="F53" s="1"/>
    </row>
    <row r="54" spans="1:6" ht="19.5" customHeight="1" x14ac:dyDescent="0.25">
      <c r="A54" s="73" t="s">
        <v>75</v>
      </c>
      <c r="B54" s="74">
        <f>SUM(B44:B53)</f>
        <v>0</v>
      </c>
      <c r="C54" s="131"/>
      <c r="D54" s="140"/>
      <c r="E54" s="140"/>
      <c r="F54" s="36"/>
    </row>
    <row r="55" spans="1:6" ht="10.5" customHeight="1" x14ac:dyDescent="0.25">
      <c r="A55" s="26"/>
      <c r="B55" s="60"/>
      <c r="C55" s="22"/>
      <c r="D55" s="26"/>
      <c r="E55" s="26"/>
      <c r="F55" s="26"/>
    </row>
    <row r="56" spans="1:6" ht="34.5" customHeight="1" x14ac:dyDescent="0.25">
      <c r="A56" s="40" t="s">
        <v>76</v>
      </c>
      <c r="B56" s="61">
        <f>B22+B40+B54</f>
        <v>3621.0799999999995</v>
      </c>
      <c r="C56" s="41"/>
      <c r="D56" s="41"/>
      <c r="E56" s="41"/>
      <c r="F56" s="25"/>
    </row>
    <row r="57" spans="1:6" x14ac:dyDescent="0.25">
      <c r="A57" s="26"/>
      <c r="B57" s="22"/>
      <c r="C57" s="26"/>
      <c r="D57" s="26"/>
      <c r="E57" s="26"/>
      <c r="F57" s="26"/>
    </row>
    <row r="58" spans="1:6" x14ac:dyDescent="0.25">
      <c r="A58" s="33"/>
      <c r="B58" s="26"/>
      <c r="C58" s="26"/>
      <c r="D58" s="26"/>
      <c r="E58" s="36"/>
      <c r="F58" s="36"/>
    </row>
    <row r="59" spans="1:6" hidden="1" x14ac:dyDescent="0.25">
      <c r="A59" s="33"/>
      <c r="B59" s="26"/>
      <c r="C59" s="26"/>
      <c r="D59" s="26"/>
      <c r="E59" s="36"/>
      <c r="F59" s="36"/>
    </row>
    <row r="60" spans="1:6" hidden="1" x14ac:dyDescent="0.25"/>
    <row r="61" spans="1:6" hidden="1" x14ac:dyDescent="0.25"/>
    <row r="62" spans="1:6" hidden="1" x14ac:dyDescent="0.25"/>
    <row r="63" spans="1:6" hidden="1" x14ac:dyDescent="0.25"/>
    <row r="64" spans="1:6" ht="12.75" hidden="1" customHeight="1" x14ac:dyDescent="0.25"/>
    <row r="65" spans="1:6" hidden="1" x14ac:dyDescent="0.25"/>
    <row r="66" spans="1:6" hidden="1" x14ac:dyDescent="0.25"/>
    <row r="67" spans="1:6" hidden="1" x14ac:dyDescent="0.25">
      <c r="A67" s="42"/>
      <c r="B67" s="36"/>
      <c r="C67" s="36"/>
      <c r="D67" s="36"/>
      <c r="E67" s="36"/>
      <c r="F67" s="36"/>
    </row>
    <row r="68" spans="1:6" hidden="1" x14ac:dyDescent="0.25">
      <c r="A68" s="42"/>
      <c r="B68" s="36"/>
      <c r="C68" s="36"/>
      <c r="D68" s="36"/>
      <c r="E68" s="36"/>
      <c r="F68" s="36"/>
    </row>
    <row r="69" spans="1:6" hidden="1" x14ac:dyDescent="0.25">
      <c r="A69" s="42"/>
      <c r="B69" s="36"/>
      <c r="C69" s="36"/>
      <c r="D69" s="36"/>
      <c r="E69" s="36"/>
      <c r="F69" s="36"/>
    </row>
    <row r="70" spans="1:6" hidden="1" x14ac:dyDescent="0.25">
      <c r="A70" s="42"/>
      <c r="B70" s="36"/>
      <c r="C70" s="36"/>
      <c r="D70" s="36"/>
      <c r="E70" s="36"/>
      <c r="F70" s="36"/>
    </row>
    <row r="71" spans="1:6" hidden="1" x14ac:dyDescent="0.25">
      <c r="A71" s="42"/>
      <c r="B71" s="36"/>
      <c r="C71" s="36"/>
      <c r="D71" s="36"/>
      <c r="E71" s="36"/>
      <c r="F71" s="36"/>
    </row>
    <row r="72" spans="1:6" hidden="1" x14ac:dyDescent="0.25"/>
    <row r="73" spans="1:6" hidden="1" x14ac:dyDescent="0.25"/>
    <row r="74" spans="1:6" hidden="1" x14ac:dyDescent="0.25"/>
    <row r="75" spans="1:6" hidden="1" x14ac:dyDescent="0.25"/>
    <row r="76" spans="1:6" hidden="1" x14ac:dyDescent="0.25"/>
    <row r="77" spans="1:6" hidden="1" x14ac:dyDescent="0.25"/>
    <row r="78" spans="1:6" hidden="1" x14ac:dyDescent="0.25"/>
    <row r="79" spans="1:6" hidden="1" x14ac:dyDescent="0.25"/>
    <row r="80" spans="1: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sheetData>
  <sheetProtection formatCells="0" formatRows="0" insertColumns="0" insertRows="0" deleteRows="0"/>
  <mergeCells count="15">
    <mergeCell ref="B7:E7"/>
    <mergeCell ref="B5:E5"/>
    <mergeCell ref="D54:E54"/>
    <mergeCell ref="A1:E1"/>
    <mergeCell ref="A24:E24"/>
    <mergeCell ref="A42:E42"/>
    <mergeCell ref="B2:E2"/>
    <mergeCell ref="B3:E3"/>
    <mergeCell ref="B4:E4"/>
    <mergeCell ref="A8:E8"/>
    <mergeCell ref="A9:E9"/>
    <mergeCell ref="B6:E6"/>
    <mergeCell ref="D22:E22"/>
    <mergeCell ref="D40:E40"/>
    <mergeCell ref="A10:E10"/>
  </mergeCells>
  <phoneticPr fontId="2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8:A39 A12 A21 A44 A5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45:A52 A27:A3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58" orientation="landscape" r:id="rId1"/>
  <headerFooter alignWithMargins="0">
    <oddFooter>&amp;LCE Expense Disclosure Workbook 2021&amp;RWorksheet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sign-off'!$A$23:$A$24</xm:f>
          </x14:formula1>
          <xm:sqref>B7:E7</xm:sqref>
        </x14:dataValidation>
        <x14:dataValidation type="decimal" operator="greaterThan" allowBlank="1" showInputMessage="1" showErrorMessage="1" error="This cell must contain a dollar figure" xr:uid="{00000000-0002-0000-0200-000004000000}">
          <x14:formula1>
            <xm:f>'Summary and sign-off'!$A$41</xm:f>
          </x14:formula1>
          <xm:sqref>B44:B53 B26:B39 B12:B21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zoomScaleNormal="100" workbookViewId="0">
      <selection sqref="A1:E1"/>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9.33203125" style="16" customWidth="1"/>
    <col min="7" max="10" width="9.109375" style="16" hidden="1" customWidth="1"/>
    <col min="11" max="13" width="0" style="16" hidden="1" customWidth="1"/>
    <col min="14" max="16384" width="0" style="16" hidden="1"/>
  </cols>
  <sheetData>
    <row r="1" spans="1:6" ht="26.25" customHeight="1" x14ac:dyDescent="0.25">
      <c r="A1" s="136" t="s">
        <v>55</v>
      </c>
      <c r="B1" s="136"/>
      <c r="C1" s="136"/>
      <c r="D1" s="136"/>
      <c r="E1" s="136"/>
      <c r="F1" s="32"/>
    </row>
    <row r="2" spans="1:6" ht="21" customHeight="1" x14ac:dyDescent="0.25">
      <c r="A2" s="4" t="s">
        <v>3</v>
      </c>
      <c r="B2" s="139" t="str">
        <f>'Summary and sign-off'!B2:F2</f>
        <v>New Zealand Qualifications Authority</v>
      </c>
      <c r="C2" s="139"/>
      <c r="D2" s="139"/>
      <c r="E2" s="139"/>
      <c r="F2" s="32"/>
    </row>
    <row r="3" spans="1:6" ht="21" customHeight="1" x14ac:dyDescent="0.25">
      <c r="A3" s="4" t="s">
        <v>56</v>
      </c>
      <c r="B3" s="139" t="str">
        <f>'Summary and sign-off'!B3:F3</f>
        <v>Dr Grant Klinkum</v>
      </c>
      <c r="C3" s="139"/>
      <c r="D3" s="139"/>
      <c r="E3" s="139"/>
      <c r="F3" s="32"/>
    </row>
    <row r="4" spans="1:6" ht="21" customHeight="1" x14ac:dyDescent="0.25">
      <c r="A4" s="4" t="s">
        <v>57</v>
      </c>
      <c r="B4" s="139">
        <f>'Summary and sign-off'!B4:F4</f>
        <v>44013</v>
      </c>
      <c r="C4" s="139"/>
      <c r="D4" s="139"/>
      <c r="E4" s="139"/>
      <c r="F4" s="32"/>
    </row>
    <row r="5" spans="1:6" ht="21" customHeight="1" x14ac:dyDescent="0.25">
      <c r="A5" s="4" t="s">
        <v>58</v>
      </c>
      <c r="B5" s="139">
        <f>'Summary and sign-off'!B5:F5</f>
        <v>44377</v>
      </c>
      <c r="C5" s="139"/>
      <c r="D5" s="139"/>
      <c r="E5" s="139"/>
      <c r="F5" s="32"/>
    </row>
    <row r="6" spans="1:6" ht="21" customHeight="1" x14ac:dyDescent="0.25">
      <c r="A6" s="4" t="s">
        <v>59</v>
      </c>
      <c r="B6" s="134" t="s">
        <v>27</v>
      </c>
      <c r="C6" s="134"/>
      <c r="D6" s="134"/>
      <c r="E6" s="134"/>
      <c r="F6" s="32"/>
    </row>
    <row r="7" spans="1:6" ht="21" customHeight="1" x14ac:dyDescent="0.25">
      <c r="A7" s="4" t="s">
        <v>7</v>
      </c>
      <c r="B7" s="134" t="s">
        <v>29</v>
      </c>
      <c r="C7" s="134"/>
      <c r="D7" s="134"/>
      <c r="E7" s="134"/>
      <c r="F7" s="32"/>
    </row>
    <row r="8" spans="1:6" ht="35.25" customHeight="1" x14ac:dyDescent="0.3">
      <c r="A8" s="149" t="s">
        <v>77</v>
      </c>
      <c r="B8" s="149"/>
      <c r="C8" s="150"/>
      <c r="D8" s="150"/>
      <c r="E8" s="150"/>
      <c r="F8" s="35"/>
    </row>
    <row r="9" spans="1:6" ht="35.25" customHeight="1" x14ac:dyDescent="0.3">
      <c r="A9" s="147" t="s">
        <v>78</v>
      </c>
      <c r="B9" s="148"/>
      <c r="C9" s="148"/>
      <c r="D9" s="148"/>
      <c r="E9" s="148"/>
      <c r="F9" s="35"/>
    </row>
    <row r="10" spans="1:6" ht="27" customHeight="1" x14ac:dyDescent="0.25">
      <c r="A10" s="29" t="s">
        <v>79</v>
      </c>
      <c r="B10" s="29" t="s">
        <v>13</v>
      </c>
      <c r="C10" s="29" t="s">
        <v>80</v>
      </c>
      <c r="D10" s="29" t="s">
        <v>81</v>
      </c>
      <c r="E10" s="29" t="s">
        <v>67</v>
      </c>
      <c r="F10" s="23"/>
    </row>
    <row r="11" spans="1:6" s="55" customFormat="1" hidden="1" x14ac:dyDescent="0.25">
      <c r="A11" s="102"/>
      <c r="B11" s="99"/>
      <c r="C11" s="103"/>
      <c r="D11" s="103"/>
      <c r="E11" s="104"/>
      <c r="F11" s="2"/>
    </row>
    <row r="12" spans="1:6" s="55" customFormat="1" x14ac:dyDescent="0.25">
      <c r="A12" s="120"/>
      <c r="B12" s="121"/>
      <c r="C12" s="125"/>
      <c r="D12" s="125"/>
      <c r="E12" s="126"/>
      <c r="F12" s="2"/>
    </row>
    <row r="13" spans="1:6" s="55" customFormat="1" x14ac:dyDescent="0.25">
      <c r="A13" s="120"/>
      <c r="B13" s="121"/>
      <c r="C13" s="125"/>
      <c r="D13" s="125"/>
      <c r="E13" s="126"/>
      <c r="F13" s="2"/>
    </row>
    <row r="14" spans="1:6" s="55" customFormat="1" x14ac:dyDescent="0.25">
      <c r="A14" s="120"/>
      <c r="B14" s="121"/>
      <c r="C14" s="125"/>
      <c r="D14" s="125"/>
      <c r="E14" s="126"/>
      <c r="F14" s="2"/>
    </row>
    <row r="15" spans="1:6" s="55" customFormat="1" x14ac:dyDescent="0.25">
      <c r="A15" s="120"/>
      <c r="B15" s="121"/>
      <c r="C15" s="125" t="s">
        <v>132</v>
      </c>
      <c r="D15" s="125"/>
      <c r="E15" s="126"/>
      <c r="F15" s="2"/>
    </row>
    <row r="16" spans="1:6" s="55" customFormat="1" x14ac:dyDescent="0.25">
      <c r="A16" s="120"/>
      <c r="B16" s="121"/>
      <c r="C16" s="125"/>
      <c r="D16" s="125"/>
      <c r="E16" s="126"/>
      <c r="F16" s="2"/>
    </row>
    <row r="17" spans="1:6" s="55" customFormat="1" x14ac:dyDescent="0.25">
      <c r="A17" s="120"/>
      <c r="B17" s="121"/>
      <c r="C17" s="125"/>
      <c r="D17" s="125"/>
      <c r="E17" s="126"/>
      <c r="F17" s="2"/>
    </row>
    <row r="18" spans="1:6" s="55" customFormat="1" x14ac:dyDescent="0.25">
      <c r="A18" s="120"/>
      <c r="B18" s="121"/>
      <c r="C18" s="125"/>
      <c r="D18" s="125"/>
      <c r="E18" s="126"/>
      <c r="F18" s="2"/>
    </row>
    <row r="19" spans="1:6" s="55" customFormat="1" x14ac:dyDescent="0.25">
      <c r="A19" s="120"/>
      <c r="B19" s="121"/>
      <c r="C19" s="125"/>
      <c r="D19" s="125"/>
      <c r="E19" s="126"/>
      <c r="F19" s="2"/>
    </row>
    <row r="20" spans="1:6" s="55" customFormat="1" x14ac:dyDescent="0.25">
      <c r="A20" s="120"/>
      <c r="B20" s="121"/>
      <c r="C20" s="125"/>
      <c r="D20" s="125"/>
      <c r="E20" s="126"/>
      <c r="F20" s="2"/>
    </row>
    <row r="21" spans="1:6" s="55" customFormat="1" x14ac:dyDescent="0.25">
      <c r="A21" s="120"/>
      <c r="B21" s="121"/>
      <c r="C21" s="125"/>
      <c r="D21" s="125"/>
      <c r="E21" s="126"/>
      <c r="F21" s="2"/>
    </row>
    <row r="22" spans="1:6" s="55" customFormat="1" x14ac:dyDescent="0.25">
      <c r="A22" s="124"/>
      <c r="B22" s="121"/>
      <c r="C22" s="125"/>
      <c r="D22" s="125"/>
      <c r="E22" s="126"/>
      <c r="F22" s="2"/>
    </row>
    <row r="23" spans="1:6" s="55" customFormat="1" x14ac:dyDescent="0.25">
      <c r="A23" s="124"/>
      <c r="B23" s="121"/>
      <c r="C23" s="125"/>
      <c r="D23" s="125"/>
      <c r="E23" s="126"/>
      <c r="F23" s="2"/>
    </row>
    <row r="24" spans="1:6" s="55" customFormat="1" ht="11.25" hidden="1" customHeight="1" x14ac:dyDescent="0.25">
      <c r="A24" s="102"/>
      <c r="B24" s="99"/>
      <c r="C24" s="103"/>
      <c r="D24" s="103"/>
      <c r="E24" s="104"/>
      <c r="F24" s="2"/>
    </row>
    <row r="25" spans="1:6" ht="34.5" customHeight="1" x14ac:dyDescent="0.25">
      <c r="A25" s="56" t="s">
        <v>82</v>
      </c>
      <c r="B25" s="65">
        <f>SUM(B11:B24)</f>
        <v>0</v>
      </c>
      <c r="C25" s="72"/>
      <c r="D25" s="140"/>
      <c r="E25" s="140"/>
      <c r="F25" s="2"/>
    </row>
    <row r="26" spans="1:6" x14ac:dyDescent="0.25">
      <c r="A26" s="21"/>
      <c r="B26" s="20"/>
      <c r="C26" s="20"/>
      <c r="D26" s="20"/>
      <c r="E26" s="20"/>
      <c r="F26" s="32"/>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x14ac:dyDescent="0.25"/>
    <row r="47" x14ac:dyDescent="0.25"/>
    <row r="48" x14ac:dyDescent="0.25"/>
    <row r="49" x14ac:dyDescent="0.25"/>
    <row r="50" x14ac:dyDescent="0.25"/>
    <row r="51" x14ac:dyDescent="0.25"/>
    <row r="52" x14ac:dyDescent="0.25"/>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2021&amp;RWorksheet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sign-off'!$A$23:$A$24</xm:f>
          </x14:formula1>
          <xm:sqref>B7:E7</xm:sqref>
        </x14:dataValidation>
        <x14:dataValidation type="decimal" operator="greaterThan" allowBlank="1" showInputMessage="1" showErrorMessage="1" error="This cell must contain a dollar figure" xr:uid="{00000000-0002-0000-0300-000004000000}">
          <x14:formula1>
            <xm:f>'Summary and sign-off'!$A$41</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1"/>
  <sheetViews>
    <sheetView zoomScaleNormal="100" workbookViewId="0">
      <selection sqref="A1:E1"/>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6.88671875" style="16" customWidth="1"/>
    <col min="7" max="10" width="9.109375" style="16" hidden="1" customWidth="1"/>
    <col min="11" max="13" width="0" style="16" hidden="1" customWidth="1"/>
    <col min="14" max="16384" width="9.109375" style="16" hidden="1"/>
  </cols>
  <sheetData>
    <row r="1" spans="1:6" ht="26.25" customHeight="1" x14ac:dyDescent="0.25">
      <c r="A1" s="136" t="s">
        <v>55</v>
      </c>
      <c r="B1" s="136"/>
      <c r="C1" s="136"/>
      <c r="D1" s="136"/>
      <c r="E1" s="136"/>
      <c r="F1" s="24"/>
    </row>
    <row r="2" spans="1:6" ht="21" customHeight="1" x14ac:dyDescent="0.25">
      <c r="A2" s="4" t="s">
        <v>3</v>
      </c>
      <c r="B2" s="139" t="str">
        <f>'Summary and sign-off'!B2:F2</f>
        <v>New Zealand Qualifications Authority</v>
      </c>
      <c r="C2" s="139"/>
      <c r="D2" s="139"/>
      <c r="E2" s="139"/>
      <c r="F2" s="24"/>
    </row>
    <row r="3" spans="1:6" ht="21" customHeight="1" x14ac:dyDescent="0.25">
      <c r="A3" s="4" t="s">
        <v>56</v>
      </c>
      <c r="B3" s="139" t="str">
        <f>'Summary and sign-off'!B3:F3</f>
        <v>Dr Grant Klinkum</v>
      </c>
      <c r="C3" s="139"/>
      <c r="D3" s="139"/>
      <c r="E3" s="139"/>
      <c r="F3" s="24"/>
    </row>
    <row r="4" spans="1:6" ht="21" customHeight="1" x14ac:dyDescent="0.25">
      <c r="A4" s="4" t="s">
        <v>57</v>
      </c>
      <c r="B4" s="139">
        <f>'Summary and sign-off'!B4:F4</f>
        <v>44013</v>
      </c>
      <c r="C4" s="139"/>
      <c r="D4" s="139"/>
      <c r="E4" s="139"/>
      <c r="F4" s="24"/>
    </row>
    <row r="5" spans="1:6" ht="21" customHeight="1" x14ac:dyDescent="0.25">
      <c r="A5" s="4" t="s">
        <v>58</v>
      </c>
      <c r="B5" s="139">
        <f>'Summary and sign-off'!B5:F5</f>
        <v>44377</v>
      </c>
      <c r="C5" s="139"/>
      <c r="D5" s="139"/>
      <c r="E5" s="139"/>
      <c r="F5" s="24"/>
    </row>
    <row r="6" spans="1:6" ht="21" customHeight="1" x14ac:dyDescent="0.25">
      <c r="A6" s="4" t="s">
        <v>59</v>
      </c>
      <c r="B6" s="134" t="s">
        <v>27</v>
      </c>
      <c r="C6" s="134"/>
      <c r="D6" s="134"/>
      <c r="E6" s="134"/>
      <c r="F6" s="28"/>
    </row>
    <row r="7" spans="1:6" ht="21" customHeight="1" x14ac:dyDescent="0.25">
      <c r="A7" s="4" t="s">
        <v>7</v>
      </c>
      <c r="B7" s="134" t="s">
        <v>29</v>
      </c>
      <c r="C7" s="134"/>
      <c r="D7" s="134"/>
      <c r="E7" s="134"/>
      <c r="F7" s="28"/>
    </row>
    <row r="8" spans="1:6" ht="35.25" customHeight="1" x14ac:dyDescent="0.25">
      <c r="A8" s="143" t="s">
        <v>83</v>
      </c>
      <c r="B8" s="143"/>
      <c r="C8" s="150"/>
      <c r="D8" s="150"/>
      <c r="E8" s="150"/>
      <c r="F8" s="24"/>
    </row>
    <row r="9" spans="1:6" ht="35.25" customHeight="1" x14ac:dyDescent="0.25">
      <c r="A9" s="151" t="s">
        <v>84</v>
      </c>
      <c r="B9" s="152"/>
      <c r="C9" s="152"/>
      <c r="D9" s="152"/>
      <c r="E9" s="152"/>
      <c r="F9" s="24"/>
    </row>
    <row r="10" spans="1:6" ht="27" customHeight="1" x14ac:dyDescent="0.25">
      <c r="A10" s="29" t="s">
        <v>63</v>
      </c>
      <c r="B10" s="29" t="s">
        <v>13</v>
      </c>
      <c r="C10" s="29" t="s">
        <v>85</v>
      </c>
      <c r="D10" s="29" t="s">
        <v>86</v>
      </c>
      <c r="E10" s="29" t="s">
        <v>67</v>
      </c>
      <c r="F10" s="30"/>
    </row>
    <row r="11" spans="1:6" s="55" customFormat="1" hidden="1" x14ac:dyDescent="0.25">
      <c r="A11" s="102"/>
      <c r="B11" s="99"/>
      <c r="C11" s="103"/>
      <c r="D11" s="103"/>
      <c r="E11" s="104"/>
      <c r="F11" s="3"/>
    </row>
    <row r="12" spans="1:6" s="55" customFormat="1" x14ac:dyDescent="0.25">
      <c r="A12" s="120"/>
      <c r="B12" s="121"/>
      <c r="C12" s="125"/>
      <c r="D12" s="125"/>
      <c r="E12" s="126"/>
      <c r="F12" s="3"/>
    </row>
    <row r="13" spans="1:6" s="55" customFormat="1" x14ac:dyDescent="0.25">
      <c r="A13" s="120"/>
      <c r="B13" s="121"/>
      <c r="C13" s="125"/>
      <c r="D13" s="125"/>
      <c r="E13" s="126"/>
      <c r="F13" s="3"/>
    </row>
    <row r="14" spans="1:6" s="55" customFormat="1" x14ac:dyDescent="0.25">
      <c r="A14" s="120" t="s">
        <v>112</v>
      </c>
      <c r="B14" s="121">
        <v>569.22</v>
      </c>
      <c r="C14" s="125" t="s">
        <v>109</v>
      </c>
      <c r="D14" s="125" t="s">
        <v>111</v>
      </c>
      <c r="E14" s="126" t="s">
        <v>120</v>
      </c>
      <c r="F14" s="3"/>
    </row>
    <row r="15" spans="1:6" s="55" customFormat="1" x14ac:dyDescent="0.25">
      <c r="A15" s="132" t="s">
        <v>118</v>
      </c>
      <c r="B15" s="121">
        <v>1376.53</v>
      </c>
      <c r="C15" s="125" t="s">
        <v>110</v>
      </c>
      <c r="D15" s="125" t="s">
        <v>111</v>
      </c>
      <c r="E15" s="126" t="s">
        <v>120</v>
      </c>
      <c r="F15" s="3"/>
    </row>
    <row r="16" spans="1:6" s="55" customFormat="1" x14ac:dyDescent="0.25">
      <c r="A16" s="132" t="s">
        <v>125</v>
      </c>
      <c r="B16" s="121">
        <v>44</v>
      </c>
      <c r="C16" s="125" t="s">
        <v>141</v>
      </c>
      <c r="D16" s="125" t="s">
        <v>126</v>
      </c>
      <c r="E16" s="126" t="s">
        <v>131</v>
      </c>
      <c r="F16" s="3"/>
    </row>
    <row r="17" spans="1:6" s="55" customFormat="1" x14ac:dyDescent="0.25">
      <c r="A17" s="132" t="s">
        <v>115</v>
      </c>
      <c r="B17" s="121">
        <v>37.43</v>
      </c>
      <c r="C17" s="125" t="s">
        <v>142</v>
      </c>
      <c r="D17" s="125" t="s">
        <v>127</v>
      </c>
      <c r="E17" s="126" t="s">
        <v>131</v>
      </c>
      <c r="F17" s="3"/>
    </row>
    <row r="18" spans="1:6" s="55" customFormat="1" x14ac:dyDescent="0.25">
      <c r="A18" s="132" t="s">
        <v>128</v>
      </c>
      <c r="B18" s="121">
        <v>69.56</v>
      </c>
      <c r="C18" s="125" t="s">
        <v>129</v>
      </c>
      <c r="D18" s="125" t="s">
        <v>130</v>
      </c>
      <c r="E18" s="126" t="s">
        <v>131</v>
      </c>
      <c r="F18" s="3"/>
    </row>
    <row r="19" spans="1:6" s="55" customFormat="1" x14ac:dyDescent="0.25">
      <c r="A19" s="132" t="s">
        <v>128</v>
      </c>
      <c r="B19" s="121">
        <v>103.91</v>
      </c>
      <c r="C19" s="125" t="s">
        <v>133</v>
      </c>
      <c r="D19" s="125" t="s">
        <v>130</v>
      </c>
      <c r="E19" s="126" t="s">
        <v>131</v>
      </c>
      <c r="F19" s="3"/>
    </row>
    <row r="20" spans="1:6" s="55" customFormat="1" x14ac:dyDescent="0.25">
      <c r="A20" s="120"/>
      <c r="B20" s="121"/>
      <c r="C20" s="125"/>
      <c r="D20" s="125"/>
      <c r="E20" s="126"/>
      <c r="F20" s="3"/>
    </row>
    <row r="21" spans="1:6" s="55" customFormat="1" x14ac:dyDescent="0.25">
      <c r="A21" s="120"/>
      <c r="B21" s="121"/>
      <c r="C21" s="125"/>
      <c r="D21" s="125"/>
      <c r="E21" s="126"/>
      <c r="F21" s="3"/>
    </row>
    <row r="22" spans="1:6" s="55" customFormat="1" x14ac:dyDescent="0.25">
      <c r="A22" s="120"/>
      <c r="B22" s="121"/>
      <c r="C22" s="125"/>
      <c r="D22" s="125"/>
      <c r="E22" s="126"/>
      <c r="F22" s="3"/>
    </row>
    <row r="23" spans="1:6" s="55" customFormat="1" x14ac:dyDescent="0.25">
      <c r="A23" s="124"/>
      <c r="B23" s="121"/>
      <c r="C23" s="125"/>
      <c r="D23" s="125"/>
      <c r="E23" s="126"/>
      <c r="F23" s="3"/>
    </row>
    <row r="24" spans="1:6" s="55" customFormat="1" x14ac:dyDescent="0.25">
      <c r="A24" s="124"/>
      <c r="B24" s="121"/>
      <c r="C24" s="125"/>
      <c r="D24" s="125"/>
      <c r="E24" s="126"/>
      <c r="F24" s="3"/>
    </row>
    <row r="25" spans="1:6" s="55" customFormat="1" hidden="1" x14ac:dyDescent="0.25">
      <c r="A25" s="102"/>
      <c r="B25" s="99"/>
      <c r="C25" s="103"/>
      <c r="D25" s="103"/>
      <c r="E25" s="104"/>
      <c r="F25" s="3"/>
    </row>
    <row r="26" spans="1:6" ht="34.5" customHeight="1" x14ac:dyDescent="0.25">
      <c r="A26" s="56" t="s">
        <v>87</v>
      </c>
      <c r="B26" s="65">
        <f>SUM(B11:B25)</f>
        <v>2200.65</v>
      </c>
      <c r="C26" s="72"/>
      <c r="D26" s="140"/>
      <c r="E26" s="140"/>
      <c r="F26" s="31"/>
    </row>
    <row r="27" spans="1:6" ht="14.1" customHeight="1" x14ac:dyDescent="0.25">
      <c r="A27" s="32"/>
      <c r="B27" s="26"/>
      <c r="C27" s="20"/>
      <c r="D27" s="20"/>
      <c r="E27" s="20"/>
      <c r="F27" s="24"/>
    </row>
    <row r="28" spans="1:6" hidden="1" x14ac:dyDescent="0.25">
      <c r="A28" s="20"/>
      <c r="B28" s="20"/>
      <c r="C28" s="20"/>
      <c r="D28" s="20"/>
      <c r="E28" s="32"/>
    </row>
    <row r="29" spans="1:6" ht="12.75" hidden="1" customHeight="1" x14ac:dyDescent="0.25"/>
    <row r="30" spans="1:6" hidden="1" x14ac:dyDescent="0.25">
      <c r="A30" s="34"/>
      <c r="B30" s="34"/>
      <c r="C30" s="34"/>
      <c r="D30" s="34"/>
      <c r="E30" s="34"/>
      <c r="F30" s="24"/>
    </row>
    <row r="31" spans="1:6" hidden="1" x14ac:dyDescent="0.25">
      <c r="A31" s="34"/>
      <c r="B31" s="34"/>
      <c r="C31" s="34"/>
      <c r="D31" s="34"/>
      <c r="E31" s="34"/>
      <c r="F31" s="24"/>
    </row>
    <row r="32" spans="1:6" hidden="1" x14ac:dyDescent="0.25">
      <c r="A32" s="34"/>
      <c r="B32" s="34"/>
      <c r="C32" s="34"/>
      <c r="D32" s="34"/>
      <c r="E32" s="34"/>
      <c r="F32" s="24"/>
    </row>
    <row r="33" spans="1:6" hidden="1" x14ac:dyDescent="0.25">
      <c r="A33" s="34"/>
      <c r="B33" s="34"/>
      <c r="C33" s="34"/>
      <c r="D33" s="34"/>
      <c r="E33" s="34"/>
      <c r="F33" s="24"/>
    </row>
    <row r="34" spans="1:6" hidden="1" x14ac:dyDescent="0.25">
      <c r="A34" s="34"/>
      <c r="B34" s="34"/>
      <c r="C34" s="34"/>
      <c r="D34" s="34"/>
      <c r="E34" s="34"/>
      <c r="F34" s="24"/>
    </row>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x14ac:dyDescent="0.25"/>
    <row r="47" spans="1:6" x14ac:dyDescent="0.25"/>
    <row r="48" spans="1:6" x14ac:dyDescent="0.25"/>
    <row r="49" x14ac:dyDescent="0.25"/>
    <row r="50" x14ac:dyDescent="0.25"/>
    <row r="51" x14ac:dyDescent="0.25"/>
  </sheetData>
  <sheetProtection formatCells="0" insertRows="0" deleteRows="0"/>
  <mergeCells count="10">
    <mergeCell ref="D26:E2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A16 A17 A18 A19 A20 A21 A22 A23 A2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2021&amp;RWorksheet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sign-off'!$A$23:$A$24</xm:f>
          </x14:formula1>
          <xm:sqref>B7:E7</xm:sqref>
        </x14:dataValidation>
        <x14:dataValidation type="decimal" operator="greaterThan" allowBlank="1" showInputMessage="1" showErrorMessage="1" error="This cell must contain a dollar figure" xr:uid="{00000000-0002-0000-0400-000004000000}">
          <x14:formula1>
            <xm:f>'Summary and sign-off'!$A$41</xm:f>
          </x14:formula1>
          <xm:sqref>B11:B25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sqref="A1:F1"/>
    </sheetView>
  </sheetViews>
  <sheetFormatPr defaultColWidth="0" defaultRowHeight="13.2" zeroHeight="1" x14ac:dyDescent="0.25"/>
  <cols>
    <col min="1" max="1" width="35.6640625" style="16" customWidth="1"/>
    <col min="2" max="2" width="46.88671875" style="16" customWidth="1"/>
    <col min="3" max="3" width="22.109375" style="16" customWidth="1"/>
    <col min="4" max="4" width="25.44140625" style="16" customWidth="1"/>
    <col min="5" max="6" width="35.6640625" style="16" customWidth="1"/>
    <col min="7" max="7" width="38" style="16" customWidth="1"/>
    <col min="8" max="10" width="9.109375" style="16" hidden="1" customWidth="1"/>
    <col min="11" max="15" width="0" style="16" hidden="1" customWidth="1"/>
    <col min="16" max="16384" width="0" style="16" hidden="1"/>
  </cols>
  <sheetData>
    <row r="1" spans="1:6" ht="26.25" customHeight="1" x14ac:dyDescent="0.25">
      <c r="A1" s="136" t="s">
        <v>88</v>
      </c>
      <c r="B1" s="136"/>
      <c r="C1" s="136"/>
      <c r="D1" s="136"/>
      <c r="E1" s="136"/>
      <c r="F1" s="136"/>
    </row>
    <row r="2" spans="1:6" ht="21" customHeight="1" x14ac:dyDescent="0.25">
      <c r="A2" s="4" t="s">
        <v>3</v>
      </c>
      <c r="B2" s="139" t="str">
        <f>'Summary and sign-off'!B2:F2</f>
        <v>New Zealand Qualifications Authority</v>
      </c>
      <c r="C2" s="139"/>
      <c r="D2" s="139"/>
      <c r="E2" s="139"/>
      <c r="F2" s="139"/>
    </row>
    <row r="3" spans="1:6" ht="21" customHeight="1" x14ac:dyDescent="0.25">
      <c r="A3" s="4" t="s">
        <v>56</v>
      </c>
      <c r="B3" s="139" t="str">
        <f>'Summary and sign-off'!B3:F3</f>
        <v>Dr Grant Klinkum</v>
      </c>
      <c r="C3" s="139"/>
      <c r="D3" s="139"/>
      <c r="E3" s="139"/>
      <c r="F3" s="139"/>
    </row>
    <row r="4" spans="1:6" ht="21" customHeight="1" x14ac:dyDescent="0.25">
      <c r="A4" s="4" t="s">
        <v>57</v>
      </c>
      <c r="B4" s="139">
        <f>'Summary and sign-off'!B4:F4</f>
        <v>44013</v>
      </c>
      <c r="C4" s="139"/>
      <c r="D4" s="139"/>
      <c r="E4" s="139"/>
      <c r="F4" s="139"/>
    </row>
    <row r="5" spans="1:6" ht="21" customHeight="1" x14ac:dyDescent="0.25">
      <c r="A5" s="4" t="s">
        <v>58</v>
      </c>
      <c r="B5" s="139">
        <f>'Summary and sign-off'!B5:F5</f>
        <v>44377</v>
      </c>
      <c r="C5" s="139"/>
      <c r="D5" s="139"/>
      <c r="E5" s="139"/>
      <c r="F5" s="139"/>
    </row>
    <row r="6" spans="1:6" ht="21" customHeight="1" x14ac:dyDescent="0.25">
      <c r="A6" s="4" t="s">
        <v>89</v>
      </c>
      <c r="B6" s="134" t="s">
        <v>27</v>
      </c>
      <c r="C6" s="134"/>
      <c r="D6" s="134"/>
      <c r="E6" s="134"/>
      <c r="F6" s="134"/>
    </row>
    <row r="7" spans="1:6" ht="21" customHeight="1" x14ac:dyDescent="0.25">
      <c r="A7" s="4" t="s">
        <v>7</v>
      </c>
      <c r="B7" s="134" t="s">
        <v>29</v>
      </c>
      <c r="C7" s="134"/>
      <c r="D7" s="134"/>
      <c r="E7" s="134"/>
      <c r="F7" s="134"/>
    </row>
    <row r="8" spans="1:6" ht="36" customHeight="1" x14ac:dyDescent="0.25">
      <c r="A8" s="143" t="s">
        <v>90</v>
      </c>
      <c r="B8" s="143"/>
      <c r="C8" s="143"/>
      <c r="D8" s="143"/>
      <c r="E8" s="143"/>
      <c r="F8" s="143"/>
    </row>
    <row r="9" spans="1:6" ht="36" customHeight="1" x14ac:dyDescent="0.25">
      <c r="A9" s="151" t="s">
        <v>91</v>
      </c>
      <c r="B9" s="152"/>
      <c r="C9" s="152"/>
      <c r="D9" s="152"/>
      <c r="E9" s="152"/>
      <c r="F9" s="152"/>
    </row>
    <row r="10" spans="1:6" ht="39" customHeight="1" x14ac:dyDescent="0.25">
      <c r="A10" s="29" t="s">
        <v>63</v>
      </c>
      <c r="B10" s="115" t="s">
        <v>92</v>
      </c>
      <c r="C10" s="115" t="s">
        <v>93</v>
      </c>
      <c r="D10" s="115" t="s">
        <v>94</v>
      </c>
      <c r="E10" s="115" t="s">
        <v>95</v>
      </c>
      <c r="F10" s="115" t="s">
        <v>96</v>
      </c>
    </row>
    <row r="11" spans="1:6" s="55" customFormat="1" hidden="1" x14ac:dyDescent="0.25">
      <c r="A11" s="98"/>
      <c r="B11" s="103"/>
      <c r="C11" s="105"/>
      <c r="D11" s="103"/>
      <c r="E11" s="106"/>
      <c r="F11" s="104"/>
    </row>
    <row r="12" spans="1:6" s="55" customFormat="1" x14ac:dyDescent="0.25">
      <c r="A12" s="120"/>
      <c r="B12" s="127"/>
      <c r="C12" s="128"/>
      <c r="D12" s="127"/>
      <c r="E12" s="129"/>
      <c r="F12" s="130"/>
    </row>
    <row r="13" spans="1:6" s="55" customFormat="1" x14ac:dyDescent="0.25">
      <c r="A13" s="120"/>
      <c r="B13" s="127"/>
      <c r="C13" s="128"/>
      <c r="D13" s="127"/>
      <c r="E13" s="129"/>
      <c r="F13" s="130"/>
    </row>
    <row r="14" spans="1:6" s="55" customFormat="1" x14ac:dyDescent="0.25">
      <c r="A14" s="120"/>
      <c r="B14" s="127" t="s">
        <v>103</v>
      </c>
      <c r="C14" s="128"/>
      <c r="D14" s="127"/>
      <c r="E14" s="129"/>
      <c r="F14" s="130"/>
    </row>
    <row r="15" spans="1:6" s="55" customFormat="1" x14ac:dyDescent="0.25">
      <c r="A15" s="120"/>
      <c r="B15" s="127"/>
      <c r="C15" s="128"/>
      <c r="D15" s="127"/>
      <c r="E15" s="129"/>
      <c r="F15" s="130"/>
    </row>
    <row r="16" spans="1:6" s="55" customFormat="1" x14ac:dyDescent="0.25">
      <c r="A16" s="120"/>
      <c r="B16" s="127"/>
      <c r="C16" s="128"/>
      <c r="D16" s="127"/>
      <c r="E16" s="129"/>
      <c r="F16" s="130"/>
    </row>
    <row r="17" spans="1:7" s="55" customFormat="1" x14ac:dyDescent="0.25">
      <c r="A17" s="120"/>
      <c r="B17" s="127"/>
      <c r="C17" s="128"/>
      <c r="D17" s="127"/>
      <c r="E17" s="129"/>
      <c r="F17" s="130"/>
    </row>
    <row r="18" spans="1:7" s="55" customFormat="1" x14ac:dyDescent="0.25">
      <c r="A18" s="120"/>
      <c r="B18" s="127"/>
      <c r="C18" s="128"/>
      <c r="D18" s="127"/>
      <c r="E18" s="129"/>
      <c r="F18" s="130"/>
    </row>
    <row r="19" spans="1:7" s="55" customFormat="1" x14ac:dyDescent="0.25">
      <c r="A19" s="120"/>
      <c r="B19" s="127"/>
      <c r="C19" s="128"/>
      <c r="D19" s="127"/>
      <c r="E19" s="129"/>
      <c r="F19" s="130"/>
    </row>
    <row r="20" spans="1:7" s="55" customFormat="1" x14ac:dyDescent="0.25">
      <c r="A20" s="120"/>
      <c r="B20" s="127"/>
      <c r="C20" s="128"/>
      <c r="D20" s="127"/>
      <c r="E20" s="129"/>
      <c r="F20" s="130"/>
    </row>
    <row r="21" spans="1:7" s="55" customFormat="1" x14ac:dyDescent="0.25">
      <c r="A21" s="120"/>
      <c r="B21" s="127"/>
      <c r="C21" s="128"/>
      <c r="D21" s="127"/>
      <c r="E21" s="129"/>
      <c r="F21" s="130"/>
    </row>
    <row r="22" spans="1:7" s="55" customFormat="1" x14ac:dyDescent="0.25">
      <c r="A22" s="120"/>
      <c r="B22" s="127"/>
      <c r="C22" s="128"/>
      <c r="D22" s="127"/>
      <c r="E22" s="129"/>
      <c r="F22" s="130"/>
    </row>
    <row r="23" spans="1:7" s="55" customFormat="1" x14ac:dyDescent="0.25">
      <c r="A23" s="120"/>
      <c r="B23" s="127"/>
      <c r="C23" s="128"/>
      <c r="D23" s="127"/>
      <c r="E23" s="129"/>
      <c r="F23" s="130"/>
    </row>
    <row r="24" spans="1:7" s="55" customFormat="1" hidden="1" x14ac:dyDescent="0.25">
      <c r="A24" s="98"/>
      <c r="B24" s="103"/>
      <c r="C24" s="105"/>
      <c r="D24" s="103"/>
      <c r="E24" s="106"/>
      <c r="F24" s="104"/>
    </row>
    <row r="25" spans="1:7" ht="34.5" customHeight="1" x14ac:dyDescent="0.25">
      <c r="A25" s="116" t="s">
        <v>97</v>
      </c>
      <c r="B25" s="117" t="s">
        <v>98</v>
      </c>
      <c r="C25" s="118">
        <f>C26+C27</f>
        <v>0</v>
      </c>
      <c r="D25" s="119"/>
      <c r="E25" s="140"/>
      <c r="F25" s="140"/>
      <c r="G25" s="55"/>
    </row>
    <row r="26" spans="1:7" ht="25.5" customHeight="1" x14ac:dyDescent="0.3">
      <c r="A26" s="57"/>
      <c r="B26" s="58" t="s">
        <v>42</v>
      </c>
      <c r="C26" s="59">
        <f>COUNTIF(C11:C24,'Summary and sign-off'!A39)</f>
        <v>0</v>
      </c>
      <c r="D26" s="17"/>
      <c r="E26" s="18"/>
      <c r="F26" s="19"/>
    </row>
    <row r="27" spans="1:7" ht="25.5" customHeight="1" x14ac:dyDescent="0.3">
      <c r="A27" s="57"/>
      <c r="B27" s="58" t="s">
        <v>43</v>
      </c>
      <c r="C27" s="59">
        <f>COUNTIF(C11:C24,'Summary and sign-off'!A40)</f>
        <v>0</v>
      </c>
      <c r="D27" s="17"/>
      <c r="E27" s="18"/>
      <c r="F27" s="19"/>
    </row>
    <row r="28" spans="1:7" x14ac:dyDescent="0.25">
      <c r="A28" s="20"/>
      <c r="B28" s="21"/>
      <c r="C28" s="20"/>
      <c r="D28" s="22"/>
      <c r="E28" s="22"/>
      <c r="F28" s="20"/>
    </row>
    <row r="29" spans="1:7" ht="12.75" hidden="1" customHeight="1" x14ac:dyDescent="0.25">
      <c r="A29" s="23"/>
      <c r="B29" s="23"/>
      <c r="C29" s="27"/>
      <c r="D29" s="27"/>
      <c r="E29" s="27"/>
      <c r="F29" s="27"/>
    </row>
    <row r="30" spans="1:7" hidden="1" x14ac:dyDescent="0.25"/>
    <row r="31" spans="1:7" hidden="1" x14ac:dyDescent="0.25"/>
    <row r="32" spans="1:7" hidden="1" x14ac:dyDescent="0.25">
      <c r="A32" s="21"/>
      <c r="B32" s="21"/>
      <c r="C32" s="21"/>
      <c r="D32" s="21"/>
      <c r="E32" s="21"/>
      <c r="F32" s="21"/>
    </row>
    <row r="33" spans="1:6" hidden="1" x14ac:dyDescent="0.25">
      <c r="A33" s="21"/>
      <c r="B33" s="21"/>
      <c r="C33" s="21"/>
      <c r="D33" s="21"/>
      <c r="E33" s="21"/>
      <c r="F33" s="21"/>
    </row>
    <row r="34" spans="1:6" hidden="1" x14ac:dyDescent="0.25">
      <c r="A34" s="21"/>
      <c r="B34" s="21"/>
      <c r="C34" s="21"/>
      <c r="D34" s="21"/>
      <c r="E34" s="21"/>
      <c r="F34" s="21"/>
    </row>
    <row r="35" spans="1:6" hidden="1" x14ac:dyDescent="0.25">
      <c r="A35" s="21"/>
      <c r="B35" s="21"/>
      <c r="C35" s="21"/>
      <c r="D35" s="21"/>
      <c r="E35" s="21"/>
      <c r="F35" s="21"/>
    </row>
    <row r="36" spans="1:6" hidden="1" x14ac:dyDescent="0.25">
      <c r="A36" s="21"/>
      <c r="B36" s="21"/>
      <c r="C36" s="21"/>
      <c r="D36" s="21"/>
      <c r="E36" s="21"/>
      <c r="F36" s="21"/>
    </row>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2021&amp;RWorksheet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sign-off'!$A$39:$A$40</xm:f>
          </x14:formula1>
          <xm:sqref>C11:C24</xm:sqref>
        </x14:dataValidation>
        <x14:dataValidation type="list" errorStyle="information" operator="greaterThan" allowBlank="1" showInputMessage="1" prompt="Provide specific $ value if possible" xr:uid="{00000000-0002-0000-0500-000003000000}">
          <x14:formula1>
            <xm:f>'Summary and sign-off'!$A$33:$A$38</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sign-off'!$A$21:$A$22</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sign-off'!$A$23:$A$24</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purl.org/dc/elements/1.1/"/>
    <ds:schemaRef ds:uri="http://schemas.microsoft.com/office/2006/metadata/properties"/>
    <ds:schemaRef ds:uri="12165527-d881-4234-97f9-ee139a3f0c3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Clark</cp:lastModifiedBy>
  <cp:revision/>
  <cp:lastPrinted>2021-07-29T00:36:13Z</cp:lastPrinted>
  <dcterms:created xsi:type="dcterms:W3CDTF">2010-10-17T20:59:02Z</dcterms:created>
  <dcterms:modified xsi:type="dcterms:W3CDTF">2021-07-29T00:37:26Z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Jet Reports Function Literals">
    <vt:lpwstr>,	;	,	{	}	[@[{0}]]	1033</vt:lpwstr>
  </property>
</Properties>
</file>